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100" windowWidth="28560" windowHeight="17780"/>
  </bookViews>
  <sheets>
    <sheet name="Age-sex_structure" sheetId="1" r:id="rId1"/>
    <sheet name="Dependency_ratio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" i="1" l="1"/>
  <c r="P4" i="1"/>
  <c r="P5" i="1"/>
  <c r="V3" i="1"/>
  <c r="P6" i="1"/>
  <c r="P7" i="1"/>
  <c r="P8" i="1"/>
  <c r="P9" i="1"/>
  <c r="P10" i="1"/>
  <c r="P11" i="1"/>
  <c r="P12" i="1"/>
  <c r="P13" i="1"/>
  <c r="P14" i="1"/>
  <c r="P15" i="1"/>
  <c r="V4" i="1"/>
  <c r="V9" i="1"/>
  <c r="Q3" i="1"/>
  <c r="Q4" i="1"/>
  <c r="Q5" i="1"/>
  <c r="W3" i="1"/>
  <c r="Q6" i="1"/>
  <c r="Q7" i="1"/>
  <c r="Q8" i="1"/>
  <c r="Q9" i="1"/>
  <c r="Q10" i="1"/>
  <c r="Q11" i="1"/>
  <c r="Q12" i="1"/>
  <c r="Q13" i="1"/>
  <c r="Q14" i="1"/>
  <c r="Q15" i="1"/>
  <c r="W4" i="1"/>
  <c r="W9" i="1"/>
  <c r="R3" i="1"/>
  <c r="R4" i="1"/>
  <c r="R5" i="1"/>
  <c r="X3" i="1"/>
  <c r="R6" i="1"/>
  <c r="R7" i="1"/>
  <c r="R8" i="1"/>
  <c r="R9" i="1"/>
  <c r="R10" i="1"/>
  <c r="R11" i="1"/>
  <c r="R12" i="1"/>
  <c r="R13" i="1"/>
  <c r="R14" i="1"/>
  <c r="R15" i="1"/>
  <c r="X4" i="1"/>
  <c r="X9" i="1"/>
  <c r="P16" i="1"/>
  <c r="P17" i="1"/>
  <c r="P18" i="1"/>
  <c r="P19" i="1"/>
  <c r="V5" i="1"/>
  <c r="V10" i="1"/>
  <c r="Q16" i="1"/>
  <c r="Q17" i="1"/>
  <c r="Q18" i="1"/>
  <c r="Q19" i="1"/>
  <c r="W5" i="1"/>
  <c r="W10" i="1"/>
  <c r="R16" i="1"/>
  <c r="R17" i="1"/>
  <c r="R18" i="1"/>
  <c r="R19" i="1"/>
  <c r="X5" i="1"/>
  <c r="X10" i="1"/>
  <c r="V11" i="1"/>
  <c r="W11" i="1"/>
  <c r="X11" i="1"/>
  <c r="O3" i="1"/>
  <c r="O4" i="1"/>
  <c r="O5" i="1"/>
  <c r="U3" i="1"/>
  <c r="O16" i="1"/>
  <c r="O17" i="1"/>
  <c r="O18" i="1"/>
  <c r="O19" i="1"/>
  <c r="U5" i="1"/>
  <c r="O6" i="1"/>
  <c r="O7" i="1"/>
  <c r="O8" i="1"/>
  <c r="O9" i="1"/>
  <c r="O10" i="1"/>
  <c r="O11" i="1"/>
  <c r="O12" i="1"/>
  <c r="O13" i="1"/>
  <c r="O14" i="1"/>
  <c r="O15" i="1"/>
  <c r="U4" i="1"/>
  <c r="U11" i="1"/>
  <c r="U10" i="1"/>
  <c r="U9" i="1"/>
  <c r="V6" i="1"/>
  <c r="W6" i="1"/>
  <c r="X6" i="1"/>
  <c r="U6" i="1"/>
  <c r="R20" i="1"/>
  <c r="Q20" i="1"/>
  <c r="P20" i="1"/>
  <c r="O20" i="1"/>
  <c r="F20" i="1"/>
  <c r="L20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87" i="1"/>
  <c r="E20" i="1"/>
  <c r="K20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66" i="1"/>
  <c r="D104" i="1"/>
  <c r="C104" i="1"/>
  <c r="D83" i="1"/>
  <c r="C83" i="1"/>
  <c r="D20" i="1"/>
  <c r="J20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45" i="1"/>
  <c r="D62" i="1"/>
  <c r="C62" i="1"/>
  <c r="C20" i="1"/>
  <c r="I20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24" i="1"/>
  <c r="C41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</calcChain>
</file>

<file path=xl/sharedStrings.xml><?xml version="1.0" encoding="utf-8"?>
<sst xmlns="http://schemas.openxmlformats.org/spreadsheetml/2006/main" count="97" uniqueCount="32">
  <si>
    <t>Total</t>
  </si>
  <si>
    <t>0 to 14</t>
  </si>
  <si>
    <t>65+</t>
  </si>
  <si>
    <t xml:space="preserve">   Total</t>
  </si>
  <si>
    <t>65 and over</t>
  </si>
  <si>
    <t>Age group</t>
  </si>
  <si>
    <t>Dependency ratio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</si>
  <si>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</si>
  <si>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</si>
  <si>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</si>
  <si>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</si>
  <si>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</si>
  <si>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</si>
  <si>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</si>
  <si>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</si>
  <si>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</si>
  <si>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</si>
  <si>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</si>
  <si>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</si>
  <si>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</si>
  <si>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</si>
  <si>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</si>
  <si>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</si>
  <si>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</si>
  <si>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0-14</t>
  </si>
  <si>
    <t>15-64</t>
  </si>
  <si>
    <t>Male population, Brazil</t>
  </si>
  <si>
    <t>Female population, Brazil</t>
  </si>
  <si>
    <t>Total population, Brazil</t>
  </si>
  <si>
    <t>Female</t>
  </si>
  <si>
    <t>Male</t>
  </si>
  <si>
    <t>Source: Brazilian Census Bureau (IBGE).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</si>
</sst>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</font>
    <font>
      <sz val="8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0" fillId="0" borderId="0" xfId="0" applyNumberFormat="1"/>
    <xf numFmtId="0" fontId="4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left"/>
    </xf>
    <xf numFmtId="0" fontId="0" fillId="0" borderId="0" xfId="0" quotePrefix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13746358628"/>
          <c:y val="0.049465243224965"/>
          <c:w val="0.845167142568717"/>
          <c:h val="0.821255253369402"/>
        </c:manualLayout>
      </c:layout>
      <c:areaChart>
        <c:grouping val="stacked"/>
        <c:varyColors val="0"/>
        <c:ser>
          <c:idx val="0"/>
          <c:order val="0"/>
          <c:tx>
            <c:strRef>
              <c:f>'Age-sex_structure'!$T$9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'Age-sex_structure'!$U$8:$X$8</c:f>
              <c:numCache>
                <c:formatCode>General</c:formatCode>
                <c:ptCount val="4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</c:numCache>
            </c:numRef>
          </c:cat>
          <c:val>
            <c:numRef>
              <c:f>'Age-sex_structure'!$U$9:$X$9</c:f>
              <c:numCache>
                <c:formatCode>#,##0.00</c:formatCode>
                <c:ptCount val="4"/>
                <c:pt idx="0">
                  <c:v>76.83784189602292</c:v>
                </c:pt>
                <c:pt idx="1">
                  <c:v>66.20260412713563</c:v>
                </c:pt>
                <c:pt idx="2">
                  <c:v>57.45098015355195</c:v>
                </c:pt>
                <c:pt idx="3">
                  <c:v>45.89650918058689</c:v>
                </c:pt>
              </c:numCache>
            </c:numRef>
          </c:val>
        </c:ser>
        <c:ser>
          <c:idx val="1"/>
          <c:order val="1"/>
          <c:tx>
            <c:strRef>
              <c:f>'Age-sex_structure'!$T$10</c:f>
              <c:strCache>
                <c:ptCount val="1"/>
                <c:pt idx="0">
                  <c:v>65+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'Age-sex_structure'!$U$8:$X$8</c:f>
              <c:numCache>
                <c:formatCode>General</c:formatCode>
                <c:ptCount val="4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</c:numCache>
            </c:numRef>
          </c:cat>
          <c:val>
            <c:numRef>
              <c:f>'Age-sex_structure'!$U$10:$X$10</c:f>
              <c:numCache>
                <c:formatCode>#,##0.00</c:formatCode>
                <c:ptCount val="4"/>
                <c:pt idx="0">
                  <c:v>5.787554636634526</c:v>
                </c:pt>
                <c:pt idx="1">
                  <c:v>6.974951337076287</c:v>
                </c:pt>
                <c:pt idx="2">
                  <c:v>7.983945365648931</c:v>
                </c:pt>
                <c:pt idx="3">
                  <c:v>8.86964271626269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558984"/>
        <c:axId val="2085566088"/>
      </c:areaChart>
      <c:catAx>
        <c:axId val="208555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556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5660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Dependency ratio</a:t>
                </a:r>
              </a:p>
            </c:rich>
          </c:tx>
          <c:layout>
            <c:manualLayout>
              <c:xMode val="edge"/>
              <c:yMode val="edge"/>
              <c:x val="0.0108942632170979"/>
              <c:y val="0.295987391913434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55589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1980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'Age-sex_structure'!$C$44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'Age-sex_structure'!$B$45:$B$61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'Age-sex_structure'!$C$45:$C$61</c:f>
              <c:numCache>
                <c:formatCode>0.00</c:formatCode>
                <c:ptCount val="17"/>
                <c:pt idx="0">
                  <c:v>-6.827197673238383</c:v>
                </c:pt>
                <c:pt idx="1">
                  <c:v>-6.134785953480714</c:v>
                </c:pt>
                <c:pt idx="2">
                  <c:v>-5.968338539885898</c:v>
                </c:pt>
                <c:pt idx="3">
                  <c:v>-5.773089875009433</c:v>
                </c:pt>
                <c:pt idx="4">
                  <c:v>-4.911994363688313</c:v>
                </c:pt>
                <c:pt idx="5">
                  <c:v>-4.038811982195235</c:v>
                </c:pt>
                <c:pt idx="6">
                  <c:v>-3.2684760733462</c:v>
                </c:pt>
                <c:pt idx="7">
                  <c:v>-2.714422893539695</c:v>
                </c:pt>
                <c:pt idx="8">
                  <c:v>-2.414235199273809</c:v>
                </c:pt>
                <c:pt idx="9">
                  <c:v>-1.978606601451339</c:v>
                </c:pt>
                <c:pt idx="10">
                  <c:v>-1.744813848742395</c:v>
                </c:pt>
                <c:pt idx="11">
                  <c:v>-1.330749182750617</c:v>
                </c:pt>
                <c:pt idx="12">
                  <c:v>-1.054899235486748</c:v>
                </c:pt>
                <c:pt idx="13">
                  <c:v>-0.881838568801533</c:v>
                </c:pt>
                <c:pt idx="14">
                  <c:v>-0.584691305658855</c:v>
                </c:pt>
                <c:pt idx="15">
                  <c:v>-0.383334864622849</c:v>
                </c:pt>
                <c:pt idx="16">
                  <c:v>-0.29519768656077</c:v>
                </c:pt>
              </c:numCache>
            </c:numRef>
          </c:val>
        </c:ser>
        <c:ser>
          <c:idx val="1"/>
          <c:order val="1"/>
          <c:tx>
            <c:strRef>
              <c:f>'Age-sex_structure'!$D$44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'Age-sex_structure'!$B$45:$B$61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'Age-sex_structure'!$D$45:$D$61</c:f>
              <c:numCache>
                <c:formatCode>0.00</c:formatCode>
                <c:ptCount val="17"/>
                <c:pt idx="0">
                  <c:v>6.989785463479284</c:v>
                </c:pt>
                <c:pt idx="1">
                  <c:v>6.289175092936265</c:v>
                </c:pt>
                <c:pt idx="2">
                  <c:v>6.018883709792254</c:v>
                </c:pt>
                <c:pt idx="3">
                  <c:v>5.63961705135003</c:v>
                </c:pt>
                <c:pt idx="4">
                  <c:v>4.774766208088351</c:v>
                </c:pt>
                <c:pt idx="5">
                  <c:v>3.908773205638479</c:v>
                </c:pt>
                <c:pt idx="6">
                  <c:v>3.199346005368047</c:v>
                </c:pt>
                <c:pt idx="7">
                  <c:v>2.631015835709131</c:v>
                </c:pt>
                <c:pt idx="8">
                  <c:v>2.401239143474135</c:v>
                </c:pt>
                <c:pt idx="9">
                  <c:v>1.935843757736699</c:v>
                </c:pt>
                <c:pt idx="10">
                  <c:v>1.711876265437526</c:v>
                </c:pt>
                <c:pt idx="11">
                  <c:v>1.315981013983696</c:v>
                </c:pt>
                <c:pt idx="12">
                  <c:v>0.99564573256526</c:v>
                </c:pt>
                <c:pt idx="13">
                  <c:v>0.82773908024326</c:v>
                </c:pt>
                <c:pt idx="14">
                  <c:v>0.532554850639052</c:v>
                </c:pt>
                <c:pt idx="15">
                  <c:v>0.320738990115293</c:v>
                </c:pt>
                <c:pt idx="16">
                  <c:v>0.201534745710452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146491320"/>
        <c:axId val="-2146488280"/>
      </c:barChart>
      <c:catAx>
        <c:axId val="-214649132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46488280"/>
        <c:crossesAt val="0.0"/>
        <c:auto val="1"/>
        <c:lblAlgn val="ctr"/>
        <c:lblOffset val="100"/>
        <c:noMultiLvlLbl val="0"/>
      </c:catAx>
      <c:valAx>
        <c:axId val="-2146488280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6491320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1970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'Age-sex_structure'!$C$23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'Age-sex_structure'!$B$24:$B$40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'Age-sex_structure'!$C$24:$C$40</c:f>
              <c:numCache>
                <c:formatCode>0.00</c:formatCode>
                <c:ptCount val="17"/>
                <c:pt idx="0">
                  <c:v>-7.414245272012634</c:v>
                </c:pt>
                <c:pt idx="1">
                  <c:v>-7.106600873653393</c:v>
                </c:pt>
                <c:pt idx="2">
                  <c:v>-6.373313504115491</c:v>
                </c:pt>
                <c:pt idx="3">
                  <c:v>-5.706295003766697</c:v>
                </c:pt>
                <c:pt idx="4">
                  <c:v>-4.634092038521142</c:v>
                </c:pt>
                <c:pt idx="5">
                  <c:v>-3.510005578634484</c:v>
                </c:pt>
                <c:pt idx="6">
                  <c:v>-3.078080836168824</c:v>
                </c:pt>
                <c:pt idx="7">
                  <c:v>-2.765306485911108</c:v>
                </c:pt>
                <c:pt idx="8">
                  <c:v>-2.376879863882695</c:v>
                </c:pt>
                <c:pt idx="9">
                  <c:v>-1.868491951589429</c:v>
                </c:pt>
                <c:pt idx="10">
                  <c:v>-1.560799157457561</c:v>
                </c:pt>
                <c:pt idx="11">
                  <c:v>-1.229435453202965</c:v>
                </c:pt>
                <c:pt idx="12">
                  <c:v>-0.97115581838499</c:v>
                </c:pt>
                <c:pt idx="13">
                  <c:v>-0.673280913326742</c:v>
                </c:pt>
                <c:pt idx="14">
                  <c:v>-0.458233759927371</c:v>
                </c:pt>
                <c:pt idx="15">
                  <c:v>-0.24720883296412</c:v>
                </c:pt>
                <c:pt idx="16">
                  <c:v>-0.285938356605175</c:v>
                </c:pt>
              </c:numCache>
            </c:numRef>
          </c:val>
        </c:ser>
        <c:ser>
          <c:idx val="1"/>
          <c:order val="1"/>
          <c:tx>
            <c:strRef>
              <c:f>'Age-sex_structure'!$D$23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'Age-sex_structure'!$B$24:$B$40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'Age-sex_structure'!$D$24:$D$40</c:f>
              <c:numCache>
                <c:formatCode>0.00</c:formatCode>
                <c:ptCount val="17"/>
                <c:pt idx="0">
                  <c:v>7.55213020553534</c:v>
                </c:pt>
                <c:pt idx="1">
                  <c:v>7.257794644648555</c:v>
                </c:pt>
                <c:pt idx="2">
                  <c:v>6.36993332826289</c:v>
                </c:pt>
                <c:pt idx="3">
                  <c:v>5.392110723333112</c:v>
                </c:pt>
                <c:pt idx="4">
                  <c:v>4.397671161006412</c:v>
                </c:pt>
                <c:pt idx="5">
                  <c:v>3.375466406192731</c:v>
                </c:pt>
                <c:pt idx="6">
                  <c:v>3.027316897067827</c:v>
                </c:pt>
                <c:pt idx="7">
                  <c:v>2.668730032979675</c:v>
                </c:pt>
                <c:pt idx="8">
                  <c:v>2.436820716935406</c:v>
                </c:pt>
                <c:pt idx="9">
                  <c:v>1.922016600653399</c:v>
                </c:pt>
                <c:pt idx="10">
                  <c:v>1.595655943826833</c:v>
                </c:pt>
                <c:pt idx="11">
                  <c:v>1.257770640345331</c:v>
                </c:pt>
                <c:pt idx="12">
                  <c:v>0.982795539432617</c:v>
                </c:pt>
                <c:pt idx="13">
                  <c:v>0.664903067354182</c:v>
                </c:pt>
                <c:pt idx="14">
                  <c:v>0.425945175892177</c:v>
                </c:pt>
                <c:pt idx="15">
                  <c:v>0.214211519725343</c:v>
                </c:pt>
                <c:pt idx="16">
                  <c:v>0.199363696683345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147048936"/>
        <c:axId val="-2147051992"/>
      </c:barChart>
      <c:catAx>
        <c:axId val="-21470489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47051992"/>
        <c:crossesAt val="0.0"/>
        <c:auto val="1"/>
        <c:lblAlgn val="ctr"/>
        <c:lblOffset val="100"/>
        <c:noMultiLvlLbl val="0"/>
      </c:catAx>
      <c:valAx>
        <c:axId val="-2147051992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7048936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1991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'Age-sex_structure'!$C$65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'Age-sex_structure'!$B$66:$B$82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'Age-sex_structure'!$C$66:$C$82</c:f>
              <c:numCache>
                <c:formatCode>0.00</c:formatCode>
                <c:ptCount val="17"/>
                <c:pt idx="0">
                  <c:v>-5.544994150367979</c:v>
                </c:pt>
                <c:pt idx="1">
                  <c:v>-5.846322649390373</c:v>
                </c:pt>
                <c:pt idx="2">
                  <c:v>-5.763067342366847</c:v>
                </c:pt>
                <c:pt idx="3">
                  <c:v>-5.146914729885941</c:v>
                </c:pt>
                <c:pt idx="4">
                  <c:v>-4.667066801588756</c:v>
                </c:pt>
                <c:pt idx="5">
                  <c:v>-4.401905731958299</c:v>
                </c:pt>
                <c:pt idx="6">
                  <c:v>-3.852674748711012</c:v>
                </c:pt>
                <c:pt idx="7">
                  <c:v>-3.314097230061745</c:v>
                </c:pt>
                <c:pt idx="8">
                  <c:v>-2.706475834660164</c:v>
                </c:pt>
                <c:pt idx="9">
                  <c:v>-2.131716583923873</c:v>
                </c:pt>
                <c:pt idx="10">
                  <c:v>-1.79706348642836</c:v>
                </c:pt>
                <c:pt idx="11">
                  <c:v>-1.515152598689022</c:v>
                </c:pt>
                <c:pt idx="12">
                  <c:v>-1.308531097890199</c:v>
                </c:pt>
                <c:pt idx="13">
                  <c:v>-0.999633748843653</c:v>
                </c:pt>
                <c:pt idx="14">
                  <c:v>-0.69299554454021</c:v>
                </c:pt>
                <c:pt idx="15">
                  <c:v>-0.486618551719312</c:v>
                </c:pt>
                <c:pt idx="16">
                  <c:v>-0.45655020016111</c:v>
                </c:pt>
              </c:numCache>
            </c:numRef>
          </c:val>
        </c:ser>
        <c:ser>
          <c:idx val="1"/>
          <c:order val="1"/>
          <c:tx>
            <c:strRef>
              <c:f>'Age-sex_structure'!$D$65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'Age-sex_structure'!$B$66:$B$82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'Age-sex_structure'!$D$66:$D$82</c:f>
              <c:numCache>
                <c:formatCode>0.00</c:formatCode>
                <c:ptCount val="17"/>
                <c:pt idx="0">
                  <c:v>5.707218042373096</c:v>
                </c:pt>
                <c:pt idx="1">
                  <c:v>6.018211757871037</c:v>
                </c:pt>
                <c:pt idx="2">
                  <c:v>5.84742395691211</c:v>
                </c:pt>
                <c:pt idx="3">
                  <c:v>5.081195889201107</c:v>
                </c:pt>
                <c:pt idx="4">
                  <c:v>4.571710052359783</c:v>
                </c:pt>
                <c:pt idx="5">
                  <c:v>4.205645512129282</c:v>
                </c:pt>
                <c:pt idx="6">
                  <c:v>3.682457012313429</c:v>
                </c:pt>
                <c:pt idx="7">
                  <c:v>3.131489273234089</c:v>
                </c:pt>
                <c:pt idx="8">
                  <c:v>2.629596805322782</c:v>
                </c:pt>
                <c:pt idx="9">
                  <c:v>2.039690319408127</c:v>
                </c:pt>
                <c:pt idx="10">
                  <c:v>1.720805602706206</c:v>
                </c:pt>
                <c:pt idx="11">
                  <c:v>1.374076262991827</c:v>
                </c:pt>
                <c:pt idx="12">
                  <c:v>1.168462761656313</c:v>
                </c:pt>
                <c:pt idx="13">
                  <c:v>0.891087190421145</c:v>
                </c:pt>
                <c:pt idx="14">
                  <c:v>0.594191164714434</c:v>
                </c:pt>
                <c:pt idx="15">
                  <c:v>0.392124050679897</c:v>
                </c:pt>
                <c:pt idx="16">
                  <c:v>0.312833314518478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147095000"/>
        <c:axId val="-2147098056"/>
      </c:barChart>
      <c:catAx>
        <c:axId val="-21470950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47098056"/>
        <c:crossesAt val="0.0"/>
        <c:auto val="1"/>
        <c:lblAlgn val="ctr"/>
        <c:lblOffset val="100"/>
        <c:noMultiLvlLbl val="0"/>
      </c:catAx>
      <c:valAx>
        <c:axId val="-2147098056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7095000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2000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'Age-sex_structure'!$C$86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'Age-sex_structure'!$B$87:$B$103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'Age-sex_structure'!$C$87:$C$103</c:f>
              <c:numCache>
                <c:formatCode>0.00</c:formatCode>
                <c:ptCount val="17"/>
                <c:pt idx="0">
                  <c:v>-4.74755505090936</c:v>
                </c:pt>
                <c:pt idx="1">
                  <c:v>-4.80734891402399</c:v>
                </c:pt>
                <c:pt idx="2">
                  <c:v>-5.050901697844657</c:v>
                </c:pt>
                <c:pt idx="3">
                  <c:v>-5.258040176982574</c:v>
                </c:pt>
                <c:pt idx="4">
                  <c:v>-4.770728915434496</c:v>
                </c:pt>
                <c:pt idx="5">
                  <c:v>-4.145228479546122</c:v>
                </c:pt>
                <c:pt idx="6">
                  <c:v>-3.927938505136683</c:v>
                </c:pt>
                <c:pt idx="7">
                  <c:v>-3.71591523774921</c:v>
                </c:pt>
                <c:pt idx="8">
                  <c:v>-3.202759627173251</c:v>
                </c:pt>
                <c:pt idx="9">
                  <c:v>-2.658377441906412</c:v>
                </c:pt>
                <c:pt idx="10">
                  <c:v>-2.149707608763777</c:v>
                </c:pt>
                <c:pt idx="11">
                  <c:v>-1.689959330719414</c:v>
                </c:pt>
                <c:pt idx="12">
                  <c:v>-1.447515172224207</c:v>
                </c:pt>
                <c:pt idx="13">
                  <c:v>-1.148219929056702</c:v>
                </c:pt>
                <c:pt idx="14">
                  <c:v>-0.900635780416179</c:v>
                </c:pt>
                <c:pt idx="15">
                  <c:v>-0.588637023019553</c:v>
                </c:pt>
                <c:pt idx="16">
                  <c:v>-0.63673285558674</c:v>
                </c:pt>
              </c:numCache>
            </c:numRef>
          </c:val>
        </c:ser>
        <c:ser>
          <c:idx val="1"/>
          <c:order val="1"/>
          <c:tx>
            <c:strRef>
              <c:f>'Age-sex_structure'!$D$86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'Age-sex_structure'!$B$87:$B$103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'Age-sex_structure'!$D$87:$D$103</c:f>
              <c:numCache>
                <c:formatCode>0.00</c:formatCode>
                <c:ptCount val="17"/>
                <c:pt idx="0">
                  <c:v>4.910179954113873</c:v>
                </c:pt>
                <c:pt idx="1">
                  <c:v>4.962380234722798</c:v>
                </c:pt>
                <c:pt idx="2">
                  <c:v>5.177026246766466</c:v>
                </c:pt>
                <c:pt idx="3">
                  <c:v>5.320926521268225</c:v>
                </c:pt>
                <c:pt idx="4">
                  <c:v>4.743607378166173</c:v>
                </c:pt>
                <c:pt idx="5">
                  <c:v>4.01622185840661</c:v>
                </c:pt>
                <c:pt idx="6">
                  <c:v>3.751163747166802</c:v>
                </c:pt>
                <c:pt idx="7">
                  <c:v>3.510376927541981</c:v>
                </c:pt>
                <c:pt idx="8">
                  <c:v>3.013592548048063</c:v>
                </c:pt>
                <c:pt idx="9">
                  <c:v>2.484649782784288</c:v>
                </c:pt>
                <c:pt idx="10">
                  <c:v>2.007273713746198</c:v>
                </c:pt>
                <c:pt idx="11">
                  <c:v>1.528942847777091</c:v>
                </c:pt>
                <c:pt idx="12">
                  <c:v>1.270685601837916</c:v>
                </c:pt>
                <c:pt idx="13">
                  <c:v>0.961550056472702</c:v>
                </c:pt>
                <c:pt idx="14">
                  <c:v>0.734618990583262</c:v>
                </c:pt>
                <c:pt idx="15">
                  <c:v>0.463556856913649</c:v>
                </c:pt>
                <c:pt idx="16">
                  <c:v>0.297044987190574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147141720"/>
        <c:axId val="-2147144776"/>
      </c:barChart>
      <c:catAx>
        <c:axId val="-214714172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47144776"/>
        <c:crossesAt val="0.0"/>
        <c:auto val="1"/>
        <c:lblAlgn val="ctr"/>
        <c:lblOffset val="100"/>
        <c:noMultiLvlLbl val="0"/>
      </c:catAx>
      <c:valAx>
        <c:axId val="-2147144776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7141720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96164921132431"/>
          <c:y val="0.0438040345821326"/>
          <c:w val="0.870962337232118"/>
          <c:h val="0.782390796251333"/>
        </c:manualLayout>
      </c:layout>
      <c:areaChart>
        <c:grouping val="stacked"/>
        <c:varyColors val="0"/>
        <c:ser>
          <c:idx val="0"/>
          <c:order val="0"/>
          <c:tx>
            <c:strRef>
              <c:f>Dependency_ratio!$B$4</c:f>
              <c:strCache>
                <c:ptCount val="1"/>
                <c:pt idx="0">
                  <c:v>0 to 14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Dependency_ratio!$C$3:$BU$3</c:f>
              <c:numCache>
                <c:formatCode>General</c:formatCode>
                <c:ptCount val="7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  <c:pt idx="31">
                  <c:v>2011.0</c:v>
                </c:pt>
                <c:pt idx="32">
                  <c:v>2012.0</c:v>
                </c:pt>
                <c:pt idx="33">
                  <c:v>2013.0</c:v>
                </c:pt>
                <c:pt idx="34">
                  <c:v>2014.0</c:v>
                </c:pt>
                <c:pt idx="35">
                  <c:v>2015.0</c:v>
                </c:pt>
                <c:pt idx="36">
                  <c:v>2016.0</c:v>
                </c:pt>
                <c:pt idx="37">
                  <c:v>2017.0</c:v>
                </c:pt>
                <c:pt idx="38">
                  <c:v>2018.0</c:v>
                </c:pt>
                <c:pt idx="39">
                  <c:v>2019.0</c:v>
                </c:pt>
                <c:pt idx="40">
                  <c:v>2020.0</c:v>
                </c:pt>
                <c:pt idx="41">
                  <c:v>2021.0</c:v>
                </c:pt>
                <c:pt idx="42">
                  <c:v>2022.0</c:v>
                </c:pt>
                <c:pt idx="43">
                  <c:v>2023.0</c:v>
                </c:pt>
                <c:pt idx="44">
                  <c:v>2024.0</c:v>
                </c:pt>
                <c:pt idx="45">
                  <c:v>2025.0</c:v>
                </c:pt>
                <c:pt idx="46">
                  <c:v>2026.0</c:v>
                </c:pt>
                <c:pt idx="47">
                  <c:v>2027.0</c:v>
                </c:pt>
                <c:pt idx="48">
                  <c:v>2028.0</c:v>
                </c:pt>
                <c:pt idx="49">
                  <c:v>2029.0</c:v>
                </c:pt>
                <c:pt idx="50">
                  <c:v>2030.0</c:v>
                </c:pt>
                <c:pt idx="51">
                  <c:v>2031.0</c:v>
                </c:pt>
                <c:pt idx="52">
                  <c:v>2032.0</c:v>
                </c:pt>
                <c:pt idx="53">
                  <c:v>2033.0</c:v>
                </c:pt>
                <c:pt idx="54">
                  <c:v>2034.0</c:v>
                </c:pt>
                <c:pt idx="55">
                  <c:v>2035.0</c:v>
                </c:pt>
                <c:pt idx="56">
                  <c:v>2036.0</c:v>
                </c:pt>
                <c:pt idx="57">
                  <c:v>2037.0</c:v>
                </c:pt>
                <c:pt idx="58">
                  <c:v>2038.0</c:v>
                </c:pt>
                <c:pt idx="59">
                  <c:v>2039.0</c:v>
                </c:pt>
                <c:pt idx="60">
                  <c:v>2040.0</c:v>
                </c:pt>
                <c:pt idx="61">
                  <c:v>2041.0</c:v>
                </c:pt>
                <c:pt idx="62">
                  <c:v>2042.0</c:v>
                </c:pt>
                <c:pt idx="63">
                  <c:v>2043.0</c:v>
                </c:pt>
                <c:pt idx="64">
                  <c:v>2044.0</c:v>
                </c:pt>
                <c:pt idx="65">
                  <c:v>2045.0</c:v>
                </c:pt>
                <c:pt idx="66">
                  <c:v>2046.0</c:v>
                </c:pt>
                <c:pt idx="67">
                  <c:v>2047.0</c:v>
                </c:pt>
                <c:pt idx="68">
                  <c:v>2048.0</c:v>
                </c:pt>
                <c:pt idx="69">
                  <c:v>2049.0</c:v>
                </c:pt>
                <c:pt idx="70">
                  <c:v>2050.0</c:v>
                </c:pt>
              </c:numCache>
            </c:numRef>
          </c:cat>
          <c:val>
            <c:numRef>
              <c:f>Dependency_ratio!$C$4:$BU$4</c:f>
              <c:numCache>
                <c:formatCode>0.00</c:formatCode>
                <c:ptCount val="71"/>
                <c:pt idx="0">
                  <c:v>66.22415038581537</c:v>
                </c:pt>
                <c:pt idx="1">
                  <c:v>65.3251176219165</c:v>
                </c:pt>
                <c:pt idx="2">
                  <c:v>64.52592836589109</c:v>
                </c:pt>
                <c:pt idx="3">
                  <c:v>63.78997459613706</c:v>
                </c:pt>
                <c:pt idx="4">
                  <c:v>63.16371589300434</c:v>
                </c:pt>
                <c:pt idx="5">
                  <c:v>62.54248054060663</c:v>
                </c:pt>
                <c:pt idx="6">
                  <c:v>61.82783343988828</c:v>
                </c:pt>
                <c:pt idx="7">
                  <c:v>61.08698610645668</c:v>
                </c:pt>
                <c:pt idx="8">
                  <c:v>60.31428261418093</c:v>
                </c:pt>
                <c:pt idx="9">
                  <c:v>59.50091821354654</c:v>
                </c:pt>
                <c:pt idx="10">
                  <c:v>58.57877955243133</c:v>
                </c:pt>
                <c:pt idx="11">
                  <c:v>57.53474554894128</c:v>
                </c:pt>
                <c:pt idx="12">
                  <c:v>56.40335795114263</c:v>
                </c:pt>
                <c:pt idx="13">
                  <c:v>55.19988080563058</c:v>
                </c:pt>
                <c:pt idx="14">
                  <c:v>53.92797857198948</c:v>
                </c:pt>
                <c:pt idx="15">
                  <c:v>52.62673070336744</c:v>
                </c:pt>
                <c:pt idx="16">
                  <c:v>51.2113638039694</c:v>
                </c:pt>
                <c:pt idx="17">
                  <c:v>49.80462451837273</c:v>
                </c:pt>
                <c:pt idx="18">
                  <c:v>48.46022949748356</c:v>
                </c:pt>
                <c:pt idx="19">
                  <c:v>47.14905237793147</c:v>
                </c:pt>
                <c:pt idx="20">
                  <c:v>45.96874442379415</c:v>
                </c:pt>
                <c:pt idx="21">
                  <c:v>45.00008803172831</c:v>
                </c:pt>
                <c:pt idx="22">
                  <c:v>44.16482411412185</c:v>
                </c:pt>
                <c:pt idx="23">
                  <c:v>43.44893783504209</c:v>
                </c:pt>
                <c:pt idx="24">
                  <c:v>42.82194567924798</c:v>
                </c:pt>
                <c:pt idx="25">
                  <c:v>42.32075627420285</c:v>
                </c:pt>
                <c:pt idx="26">
                  <c:v>41.93506065086058</c:v>
                </c:pt>
                <c:pt idx="27">
                  <c:v>41.60301437908348</c:v>
                </c:pt>
                <c:pt idx="28">
                  <c:v>41.27836607086987</c:v>
                </c:pt>
                <c:pt idx="29">
                  <c:v>40.93841515593278</c:v>
                </c:pt>
                <c:pt idx="30">
                  <c:v>40.59191139291974</c:v>
                </c:pt>
                <c:pt idx="31">
                  <c:v>40.22805495255715</c:v>
                </c:pt>
                <c:pt idx="32">
                  <c:v>39.83999799176948</c:v>
                </c:pt>
                <c:pt idx="33">
                  <c:v>39.4246180508619</c:v>
                </c:pt>
                <c:pt idx="34">
                  <c:v>38.97173297284132</c:v>
                </c:pt>
                <c:pt idx="35">
                  <c:v>38.48874421787584</c:v>
                </c:pt>
                <c:pt idx="36">
                  <c:v>37.98696274533185</c:v>
                </c:pt>
                <c:pt idx="37">
                  <c:v>37.45739267030016</c:v>
                </c:pt>
                <c:pt idx="38">
                  <c:v>36.90494876878458</c:v>
                </c:pt>
                <c:pt idx="39">
                  <c:v>36.34918899223334</c:v>
                </c:pt>
                <c:pt idx="40">
                  <c:v>35.7999833279913</c:v>
                </c:pt>
                <c:pt idx="41">
                  <c:v>35.26718378275965</c:v>
                </c:pt>
                <c:pt idx="42">
                  <c:v>34.76000138429769</c:v>
                </c:pt>
                <c:pt idx="43">
                  <c:v>34.28527650171465</c:v>
                </c:pt>
                <c:pt idx="44">
                  <c:v>33.84532818621605</c:v>
                </c:pt>
                <c:pt idx="45">
                  <c:v>33.44032849828498</c:v>
                </c:pt>
                <c:pt idx="46">
                  <c:v>33.07424974825665</c:v>
                </c:pt>
                <c:pt idx="47">
                  <c:v>32.74724326281719</c:v>
                </c:pt>
                <c:pt idx="48">
                  <c:v>32.45238342505155</c:v>
                </c:pt>
                <c:pt idx="49">
                  <c:v>32.18195270919566</c:v>
                </c:pt>
                <c:pt idx="50">
                  <c:v>31.92942743592976</c:v>
                </c:pt>
                <c:pt idx="51">
                  <c:v>31.68895797151258</c:v>
                </c:pt>
                <c:pt idx="52">
                  <c:v>31.45585997536061</c:v>
                </c:pt>
                <c:pt idx="53">
                  <c:v>31.22530605601135</c:v>
                </c:pt>
                <c:pt idx="54">
                  <c:v>30.99429759380824</c:v>
                </c:pt>
                <c:pt idx="55">
                  <c:v>30.75994410638711</c:v>
                </c:pt>
                <c:pt idx="56">
                  <c:v>30.51948921755623</c:v>
                </c:pt>
                <c:pt idx="57">
                  <c:v>30.27679997622659</c:v>
                </c:pt>
                <c:pt idx="58">
                  <c:v>30.03698611905106</c:v>
                </c:pt>
                <c:pt idx="59">
                  <c:v>29.80221811408386</c:v>
                </c:pt>
                <c:pt idx="60">
                  <c:v>29.57510690600434</c:v>
                </c:pt>
                <c:pt idx="61">
                  <c:v>29.35789388033221</c:v>
                </c:pt>
                <c:pt idx="62">
                  <c:v>29.15408139760688</c:v>
                </c:pt>
                <c:pt idx="63">
                  <c:v>28.96570894984215</c:v>
                </c:pt>
                <c:pt idx="64">
                  <c:v>28.79434178700807</c:v>
                </c:pt>
                <c:pt idx="65">
                  <c:v>28.6382300080488</c:v>
                </c:pt>
                <c:pt idx="66">
                  <c:v>28.50804964444391</c:v>
                </c:pt>
                <c:pt idx="67">
                  <c:v>28.39515565242672</c:v>
                </c:pt>
                <c:pt idx="68">
                  <c:v>28.29701198881294</c:v>
                </c:pt>
                <c:pt idx="69">
                  <c:v>28.2195330596774</c:v>
                </c:pt>
                <c:pt idx="70">
                  <c:v>28.15267382720066</c:v>
                </c:pt>
              </c:numCache>
            </c:numRef>
          </c:val>
        </c:ser>
        <c:ser>
          <c:idx val="1"/>
          <c:order val="1"/>
          <c:tx>
            <c:strRef>
              <c:f>Dependency_ratio!$B$5</c:f>
              <c:strCache>
                <c:ptCount val="1"/>
                <c:pt idx="0">
                  <c:v>65 and over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Dependency_ratio!$C$3:$BU$3</c:f>
              <c:numCache>
                <c:formatCode>General</c:formatCode>
                <c:ptCount val="7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  <c:pt idx="31">
                  <c:v>2011.0</c:v>
                </c:pt>
                <c:pt idx="32">
                  <c:v>2012.0</c:v>
                </c:pt>
                <c:pt idx="33">
                  <c:v>2013.0</c:v>
                </c:pt>
                <c:pt idx="34">
                  <c:v>2014.0</c:v>
                </c:pt>
                <c:pt idx="35">
                  <c:v>2015.0</c:v>
                </c:pt>
                <c:pt idx="36">
                  <c:v>2016.0</c:v>
                </c:pt>
                <c:pt idx="37">
                  <c:v>2017.0</c:v>
                </c:pt>
                <c:pt idx="38">
                  <c:v>2018.0</c:v>
                </c:pt>
                <c:pt idx="39">
                  <c:v>2019.0</c:v>
                </c:pt>
                <c:pt idx="40">
                  <c:v>2020.0</c:v>
                </c:pt>
                <c:pt idx="41">
                  <c:v>2021.0</c:v>
                </c:pt>
                <c:pt idx="42">
                  <c:v>2022.0</c:v>
                </c:pt>
                <c:pt idx="43">
                  <c:v>2023.0</c:v>
                </c:pt>
                <c:pt idx="44">
                  <c:v>2024.0</c:v>
                </c:pt>
                <c:pt idx="45">
                  <c:v>2025.0</c:v>
                </c:pt>
                <c:pt idx="46">
                  <c:v>2026.0</c:v>
                </c:pt>
                <c:pt idx="47">
                  <c:v>2027.0</c:v>
                </c:pt>
                <c:pt idx="48">
                  <c:v>2028.0</c:v>
                </c:pt>
                <c:pt idx="49">
                  <c:v>2029.0</c:v>
                </c:pt>
                <c:pt idx="50">
                  <c:v>2030.0</c:v>
                </c:pt>
                <c:pt idx="51">
                  <c:v>2031.0</c:v>
                </c:pt>
                <c:pt idx="52">
                  <c:v>2032.0</c:v>
                </c:pt>
                <c:pt idx="53">
                  <c:v>2033.0</c:v>
                </c:pt>
                <c:pt idx="54">
                  <c:v>2034.0</c:v>
                </c:pt>
                <c:pt idx="55">
                  <c:v>2035.0</c:v>
                </c:pt>
                <c:pt idx="56">
                  <c:v>2036.0</c:v>
                </c:pt>
                <c:pt idx="57">
                  <c:v>2037.0</c:v>
                </c:pt>
                <c:pt idx="58">
                  <c:v>2038.0</c:v>
                </c:pt>
                <c:pt idx="59">
                  <c:v>2039.0</c:v>
                </c:pt>
                <c:pt idx="60">
                  <c:v>2040.0</c:v>
                </c:pt>
                <c:pt idx="61">
                  <c:v>2041.0</c:v>
                </c:pt>
                <c:pt idx="62">
                  <c:v>2042.0</c:v>
                </c:pt>
                <c:pt idx="63">
                  <c:v>2043.0</c:v>
                </c:pt>
                <c:pt idx="64">
                  <c:v>2044.0</c:v>
                </c:pt>
                <c:pt idx="65">
                  <c:v>2045.0</c:v>
                </c:pt>
                <c:pt idx="66">
                  <c:v>2046.0</c:v>
                </c:pt>
                <c:pt idx="67">
                  <c:v>2047.0</c:v>
                </c:pt>
                <c:pt idx="68">
                  <c:v>2048.0</c:v>
                </c:pt>
                <c:pt idx="69">
                  <c:v>2049.0</c:v>
                </c:pt>
                <c:pt idx="70">
                  <c:v>2050.0</c:v>
                </c:pt>
              </c:numCache>
            </c:numRef>
          </c:cat>
          <c:val>
            <c:numRef>
              <c:f>Dependency_ratio!$C$5:$BU$5</c:f>
              <c:numCache>
                <c:formatCode>0.00</c:formatCode>
                <c:ptCount val="71"/>
                <c:pt idx="0">
                  <c:v>6.950310383278577</c:v>
                </c:pt>
                <c:pt idx="1">
                  <c:v>6.927370656407203</c:v>
                </c:pt>
                <c:pt idx="2">
                  <c:v>6.905932324595073</c:v>
                </c:pt>
                <c:pt idx="3">
                  <c:v>6.890565242595654</c:v>
                </c:pt>
                <c:pt idx="4">
                  <c:v>6.887852996408554</c:v>
                </c:pt>
                <c:pt idx="5">
                  <c:v>6.901645575069522</c:v>
                </c:pt>
                <c:pt idx="6">
                  <c:v>6.931547690199827</c:v>
                </c:pt>
                <c:pt idx="7">
                  <c:v>6.976753351836455</c:v>
                </c:pt>
                <c:pt idx="8">
                  <c:v>7.039771722115688</c:v>
                </c:pt>
                <c:pt idx="9">
                  <c:v>7.124021221758152</c:v>
                </c:pt>
                <c:pt idx="10">
                  <c:v>7.22977385577088</c:v>
                </c:pt>
                <c:pt idx="11">
                  <c:v>7.358816926909903</c:v>
                </c:pt>
                <c:pt idx="12">
                  <c:v>7.504775958546461</c:v>
                </c:pt>
                <c:pt idx="13">
                  <c:v>7.653377561934929</c:v>
                </c:pt>
                <c:pt idx="14">
                  <c:v>7.79083271315481</c:v>
                </c:pt>
                <c:pt idx="15">
                  <c:v>7.91194921982781</c:v>
                </c:pt>
                <c:pt idx="16">
                  <c:v>8.010056966433957</c:v>
                </c:pt>
                <c:pt idx="17">
                  <c:v>8.09717382188267</c:v>
                </c:pt>
                <c:pt idx="18">
                  <c:v>8.185309241310218</c:v>
                </c:pt>
                <c:pt idx="19">
                  <c:v>8.283787145916706</c:v>
                </c:pt>
                <c:pt idx="20">
                  <c:v>8.405132527559064</c:v>
                </c:pt>
                <c:pt idx="21">
                  <c:v>8.555810300344733</c:v>
                </c:pt>
                <c:pt idx="22">
                  <c:v>8.725163570066328</c:v>
                </c:pt>
                <c:pt idx="23">
                  <c:v>8.904169050926078</c:v>
                </c:pt>
                <c:pt idx="24">
                  <c:v>9.080984828999937</c:v>
                </c:pt>
                <c:pt idx="25">
                  <c:v>9.25202260582665</c:v>
                </c:pt>
                <c:pt idx="26">
                  <c:v>9.41742700864495</c:v>
                </c:pt>
                <c:pt idx="27">
                  <c:v>9.579638705663938</c:v>
                </c:pt>
                <c:pt idx="28">
                  <c:v>9.742629479249435</c:v>
                </c:pt>
                <c:pt idx="29">
                  <c:v>9.913920301654231</c:v>
                </c:pt>
                <c:pt idx="30">
                  <c:v>10.10087402833861</c:v>
                </c:pt>
                <c:pt idx="31">
                  <c:v>10.30557930337342</c:v>
                </c:pt>
                <c:pt idx="32">
                  <c:v>10.52782261394053</c:v>
                </c:pt>
                <c:pt idx="33">
                  <c:v>10.76821560926005</c:v>
                </c:pt>
                <c:pt idx="34">
                  <c:v>11.02616540648584</c:v>
                </c:pt>
                <c:pt idx="35">
                  <c:v>11.30239982088412</c:v>
                </c:pt>
                <c:pt idx="36">
                  <c:v>11.59803609481314</c:v>
                </c:pt>
                <c:pt idx="37">
                  <c:v>11.91286027408179</c:v>
                </c:pt>
                <c:pt idx="38">
                  <c:v>12.24794328336492</c:v>
                </c:pt>
                <c:pt idx="39">
                  <c:v>12.60602906567585</c:v>
                </c:pt>
                <c:pt idx="40">
                  <c:v>12.98874919225856</c:v>
                </c:pt>
                <c:pt idx="41">
                  <c:v>13.39551051651126</c:v>
                </c:pt>
                <c:pt idx="42">
                  <c:v>13.82665292030998</c:v>
                </c:pt>
                <c:pt idx="43">
                  <c:v>14.28527056022564</c:v>
                </c:pt>
                <c:pt idx="44">
                  <c:v>14.77474608977481</c:v>
                </c:pt>
                <c:pt idx="45">
                  <c:v>15.29591357402076</c:v>
                </c:pt>
                <c:pt idx="46">
                  <c:v>15.85022334630827</c:v>
                </c:pt>
                <c:pt idx="47">
                  <c:v>16.43345050695515</c:v>
                </c:pt>
                <c:pt idx="48">
                  <c:v>17.03340418063943</c:v>
                </c:pt>
                <c:pt idx="49">
                  <c:v>17.63418409206145</c:v>
                </c:pt>
                <c:pt idx="50">
                  <c:v>18.22392640218323</c:v>
                </c:pt>
                <c:pt idx="51">
                  <c:v>18.79952994471819</c:v>
                </c:pt>
                <c:pt idx="52">
                  <c:v>19.36214778510547</c:v>
                </c:pt>
                <c:pt idx="53">
                  <c:v>19.90942725324254</c:v>
                </c:pt>
                <c:pt idx="54">
                  <c:v>20.44031324597528</c:v>
                </c:pt>
                <c:pt idx="55">
                  <c:v>20.95499723098416</c:v>
                </c:pt>
                <c:pt idx="56">
                  <c:v>21.45473584846115</c:v>
                </c:pt>
                <c:pt idx="57">
                  <c:v>21.94319935576024</c:v>
                </c:pt>
                <c:pt idx="58">
                  <c:v>22.42384293670467</c:v>
                </c:pt>
                <c:pt idx="59">
                  <c:v>22.90270186594326</c:v>
                </c:pt>
                <c:pt idx="60">
                  <c:v>23.38751300294488</c:v>
                </c:pt>
                <c:pt idx="61">
                  <c:v>23.88507059322133</c:v>
                </c:pt>
                <c:pt idx="62">
                  <c:v>24.40435542025942</c:v>
                </c:pt>
                <c:pt idx="63">
                  <c:v>24.9556700932765</c:v>
                </c:pt>
                <c:pt idx="64">
                  <c:v>25.54729616432595</c:v>
                </c:pt>
                <c:pt idx="65">
                  <c:v>26.16394147053473</c:v>
                </c:pt>
                <c:pt idx="66">
                  <c:v>26.84680337543416</c:v>
                </c:pt>
                <c:pt idx="67">
                  <c:v>27.552256467931</c:v>
                </c:pt>
                <c:pt idx="68">
                  <c:v>28.26263993643387</c:v>
                </c:pt>
                <c:pt idx="69">
                  <c:v>29.00034998307477</c:v>
                </c:pt>
                <c:pt idx="70">
                  <c:v>29.71714406659362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01096"/>
        <c:axId val="-2147206856"/>
      </c:areaChart>
      <c:catAx>
        <c:axId val="-214720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72068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-214720685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Dependency ratio</a:t>
                </a:r>
              </a:p>
            </c:rich>
          </c:tx>
          <c:layout>
            <c:manualLayout>
              <c:xMode val="edge"/>
              <c:yMode val="edge"/>
              <c:x val="0.00501783757612822"/>
              <c:y val="0.2798214164151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7201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406400</xdr:colOff>
      <xdr:row>14</xdr:row>
      <xdr:rowOff>38100</xdr:rowOff>
    </xdr:from>
    <xdr:to>
      <xdr:col>27</xdr:col>
      <xdr:colOff>482600</xdr:colOff>
      <xdr:row>41</xdr:row>
      <xdr:rowOff>63500</xdr:rowOff>
    </xdr:to>
    <xdr:graphicFrame macro="">
      <xdr:nvGraphicFramePr>
        <xdr:cNvPr id="104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43</xdr:row>
      <xdr:rowOff>0</xdr:rowOff>
    </xdr:from>
    <xdr:to>
      <xdr:col>9</xdr:col>
      <xdr:colOff>355600</xdr:colOff>
      <xdr:row>60</xdr:row>
      <xdr:rowOff>0</xdr:rowOff>
    </xdr:to>
    <xdr:graphicFrame macro="">
      <xdr:nvGraphicFramePr>
        <xdr:cNvPr id="7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9</xdr:col>
      <xdr:colOff>355600</xdr:colOff>
      <xdr:row>39</xdr:row>
      <xdr:rowOff>0</xdr:rowOff>
    </xdr:to>
    <xdr:graphicFrame macro="">
      <xdr:nvGraphicFramePr>
        <xdr:cNvPr id="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64</xdr:row>
      <xdr:rowOff>0</xdr:rowOff>
    </xdr:from>
    <xdr:to>
      <xdr:col>9</xdr:col>
      <xdr:colOff>355600</xdr:colOff>
      <xdr:row>81</xdr:row>
      <xdr:rowOff>0</xdr:rowOff>
    </xdr:to>
    <xdr:graphicFrame macro="">
      <xdr:nvGraphicFramePr>
        <xdr:cNvPr id="9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85</xdr:row>
      <xdr:rowOff>0</xdr:rowOff>
    </xdr:from>
    <xdr:to>
      <xdr:col>9</xdr:col>
      <xdr:colOff>355600</xdr:colOff>
      <xdr:row>102</xdr:row>
      <xdr:rowOff>0</xdr:rowOff>
    </xdr:to>
    <xdr:graphicFrame macro="">
      <xdr:nvGraphicFramePr>
        <xdr:cNvPr id="1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139700</xdr:colOff>
      <xdr:row>8</xdr:row>
      <xdr:rowOff>139700</xdr:rowOff>
    </xdr:from>
    <xdr:to>
      <xdr:col>13</xdr:col>
      <xdr:colOff>584200</xdr:colOff>
      <xdr:row>37</xdr:row>
      <xdr:rowOff>127000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4"/>
  <sheetViews>
    <sheetView tabSelected="1" workbookViewId="0"/>
  </sheetViews>
  <sheetFormatPr baseColWidth="10" defaultColWidth="9.1640625" defaultRowHeight="12" x14ac:dyDescent="0"/>
  <cols>
    <col min="1" max="1" width="9.83203125" style="2" customWidth="1"/>
    <col min="2" max="2" width="16.6640625" style="2" bestFit="1" customWidth="1"/>
    <col min="3" max="6" width="10.1640625" style="2" bestFit="1" customWidth="1"/>
    <col min="7" max="7" width="9.33203125" style="2" bestFit="1" customWidth="1"/>
    <col min="8" max="8" width="16.6640625" style="2" bestFit="1" customWidth="1"/>
    <col min="9" max="12" width="10.1640625" style="2" bestFit="1" customWidth="1"/>
    <col min="13" max="13" width="9.1640625" style="2"/>
    <col min="14" max="14" width="15.6640625" style="2" bestFit="1" customWidth="1"/>
    <col min="15" max="15" width="10.1640625" style="2" bestFit="1" customWidth="1"/>
    <col min="16" max="18" width="11.1640625" style="2" bestFit="1" customWidth="1"/>
    <col min="19" max="19" width="9.1640625" style="2"/>
    <col min="20" max="20" width="9.6640625" style="2" bestFit="1" customWidth="1"/>
    <col min="21" max="21" width="10.1640625" style="2" bestFit="1" customWidth="1"/>
    <col min="22" max="24" width="11.1640625" style="2" bestFit="1" customWidth="1"/>
    <col min="25" max="16384" width="9.1640625" style="2"/>
  </cols>
  <sheetData>
    <row r="1" spans="1:24" ht="12.75" customHeight="1">
      <c r="A1" s="1"/>
      <c r="B1" s="1" t="s">
        <v>26</v>
      </c>
      <c r="C1" s="1"/>
      <c r="D1" s="1"/>
      <c r="E1" s="1"/>
      <c r="F1" s="1"/>
      <c r="H1" s="1" t="s">
        <v>27</v>
      </c>
      <c r="N1" s="1" t="s">
        <v>28</v>
      </c>
    </row>
    <row r="2" spans="1:24" ht="12.75" customHeight="1">
      <c r="A2" s="1"/>
      <c r="B2" s="14" t="s">
        <v>5</v>
      </c>
      <c r="C2" s="14">
        <v>1970</v>
      </c>
      <c r="D2" s="14">
        <v>1980</v>
      </c>
      <c r="E2" s="14">
        <v>1991</v>
      </c>
      <c r="F2" s="14">
        <v>2000</v>
      </c>
      <c r="H2" s="14" t="s">
        <v>5</v>
      </c>
      <c r="I2" s="14">
        <v>1970</v>
      </c>
      <c r="J2" s="14">
        <v>1980</v>
      </c>
      <c r="K2" s="14">
        <v>1991</v>
      </c>
      <c r="L2" s="14">
        <v>2000</v>
      </c>
      <c r="N2" s="14" t="s">
        <v>5</v>
      </c>
      <c r="O2" s="14">
        <v>1970</v>
      </c>
      <c r="P2" s="14">
        <v>1980</v>
      </c>
      <c r="Q2" s="14">
        <v>1991</v>
      </c>
      <c r="R2" s="14">
        <v>2000</v>
      </c>
      <c r="T2" s="18" t="s">
        <v>5</v>
      </c>
      <c r="U2" s="14">
        <v>1970</v>
      </c>
      <c r="V2" s="14">
        <v>1980</v>
      </c>
      <c r="W2" s="14">
        <v>1991</v>
      </c>
      <c r="X2" s="14">
        <v>2000</v>
      </c>
    </row>
    <row r="3" spans="1:24" ht="12.75" customHeight="1">
      <c r="A3" s="1"/>
      <c r="B3" s="15" t="s">
        <v>7</v>
      </c>
      <c r="C3" s="23">
        <v>7022222</v>
      </c>
      <c r="D3" s="23">
        <v>8310688</v>
      </c>
      <c r="E3" s="23">
        <v>8379650</v>
      </c>
      <c r="F3" s="23">
        <v>8331082</v>
      </c>
      <c r="G3" s="1"/>
      <c r="H3" s="15" t="s">
        <v>7</v>
      </c>
      <c r="I3" s="23">
        <v>6894012</v>
      </c>
      <c r="J3" s="23">
        <v>8117375</v>
      </c>
      <c r="K3" s="23">
        <v>8141464</v>
      </c>
      <c r="L3" s="23">
        <v>8055157</v>
      </c>
      <c r="M3" s="1"/>
      <c r="N3" s="15" t="s">
        <v>7</v>
      </c>
      <c r="O3" s="23">
        <f>C3+I3</f>
        <v>13916234</v>
      </c>
      <c r="P3" s="23">
        <f t="shared" ref="P3:R18" si="0">D3+J3</f>
        <v>16428063</v>
      </c>
      <c r="Q3" s="23">
        <f t="shared" si="0"/>
        <v>16521114</v>
      </c>
      <c r="R3" s="23">
        <f t="shared" si="0"/>
        <v>16386239</v>
      </c>
      <c r="T3" s="21" t="s">
        <v>24</v>
      </c>
      <c r="U3" s="23">
        <f>SUM(O3:O5)</f>
        <v>39121822</v>
      </c>
      <c r="V3" s="23">
        <f>SUM(P3:P5)</f>
        <v>45452377</v>
      </c>
      <c r="W3" s="23">
        <f>SUM(Q3:Q5)</f>
        <v>50988432</v>
      </c>
      <c r="X3" s="23">
        <f>SUM(R3:R5)</f>
        <v>50316181</v>
      </c>
    </row>
    <row r="4" spans="1:24" ht="12.75" customHeight="1">
      <c r="A4" s="1"/>
      <c r="B4" s="15" t="s">
        <v>8</v>
      </c>
      <c r="C4" s="23">
        <v>6748539</v>
      </c>
      <c r="D4" s="23">
        <v>7477679</v>
      </c>
      <c r="E4" s="23">
        <v>8836268</v>
      </c>
      <c r="F4" s="23">
        <v>8419650</v>
      </c>
      <c r="G4" s="1"/>
      <c r="H4" s="15" t="s">
        <v>8</v>
      </c>
      <c r="I4" s="23">
        <v>6607954</v>
      </c>
      <c r="J4" s="23">
        <v>7294114</v>
      </c>
      <c r="K4" s="23">
        <v>8583891</v>
      </c>
      <c r="L4" s="23">
        <v>8156609</v>
      </c>
      <c r="M4" s="1"/>
      <c r="N4" s="15" t="s">
        <v>8</v>
      </c>
      <c r="O4" s="23">
        <f t="shared" ref="O4:O19" si="1">C4+I4</f>
        <v>13356493</v>
      </c>
      <c r="P4" s="23">
        <f t="shared" si="0"/>
        <v>14771793</v>
      </c>
      <c r="Q4" s="23">
        <f t="shared" si="0"/>
        <v>17420159</v>
      </c>
      <c r="R4" s="23">
        <f t="shared" si="0"/>
        <v>16576259</v>
      </c>
      <c r="T4" s="21" t="s">
        <v>25</v>
      </c>
      <c r="U4" s="23">
        <f>SUM(O6:O15)</f>
        <v>50914785</v>
      </c>
      <c r="V4" s="23">
        <f>SUM(P6:P15)</f>
        <v>68656479</v>
      </c>
      <c r="W4" s="23">
        <f>SUM(Q6:Q15)</f>
        <v>88751196</v>
      </c>
      <c r="X4" s="23">
        <f>SUM(R6:R15)</f>
        <v>109629647</v>
      </c>
    </row>
    <row r="5" spans="1:24" ht="12.75" customHeight="1">
      <c r="A5" s="1"/>
      <c r="B5" s="15" t="s">
        <v>9</v>
      </c>
      <c r="C5" s="23">
        <v>5922976</v>
      </c>
      <c r="D5" s="23">
        <v>7156309</v>
      </c>
      <c r="E5" s="23">
        <v>8585508</v>
      </c>
      <c r="F5" s="23">
        <v>8783839</v>
      </c>
      <c r="G5" s="1"/>
      <c r="H5" s="15" t="s">
        <v>9</v>
      </c>
      <c r="I5" s="23">
        <v>5926119</v>
      </c>
      <c r="J5" s="23">
        <v>7096212</v>
      </c>
      <c r="K5" s="23">
        <v>8461651</v>
      </c>
      <c r="L5" s="23">
        <v>8569844</v>
      </c>
      <c r="M5" s="1"/>
      <c r="N5" s="15" t="s">
        <v>9</v>
      </c>
      <c r="O5" s="23">
        <f t="shared" si="1"/>
        <v>11849095</v>
      </c>
      <c r="P5" s="23">
        <f t="shared" si="0"/>
        <v>14252521</v>
      </c>
      <c r="Q5" s="23">
        <f t="shared" si="0"/>
        <v>17047159</v>
      </c>
      <c r="R5" s="23">
        <f t="shared" si="0"/>
        <v>17353683</v>
      </c>
      <c r="T5" s="4" t="s">
        <v>2</v>
      </c>
      <c r="U5" s="23">
        <f>SUM(O16:O19)</f>
        <v>2946721</v>
      </c>
      <c r="V5" s="23">
        <f>SUM(P16:P19)</f>
        <v>4788756</v>
      </c>
      <c r="W5" s="23">
        <f>SUM(Q16:Q19)</f>
        <v>7085847</v>
      </c>
      <c r="X5" s="23">
        <f>SUM(R16:R19)</f>
        <v>9723758</v>
      </c>
    </row>
    <row r="6" spans="1:24" ht="12.75" customHeight="1">
      <c r="A6" s="1"/>
      <c r="B6" s="15" t="s">
        <v>10</v>
      </c>
      <c r="C6" s="23">
        <v>5013764</v>
      </c>
      <c r="D6" s="23">
        <v>6705370</v>
      </c>
      <c r="E6" s="23">
        <v>7460490</v>
      </c>
      <c r="F6" s="23">
        <v>9027994</v>
      </c>
      <c r="G6" s="1"/>
      <c r="H6" s="15" t="s">
        <v>10</v>
      </c>
      <c r="I6" s="23">
        <v>5305903</v>
      </c>
      <c r="J6" s="23">
        <v>6864066</v>
      </c>
      <c r="K6" s="23">
        <v>7556982</v>
      </c>
      <c r="L6" s="23">
        <v>8921295</v>
      </c>
      <c r="M6" s="1"/>
      <c r="N6" s="15" t="s">
        <v>10</v>
      </c>
      <c r="O6" s="23">
        <f t="shared" si="1"/>
        <v>10319667</v>
      </c>
      <c r="P6" s="23">
        <f t="shared" si="0"/>
        <v>13569436</v>
      </c>
      <c r="Q6" s="23">
        <f t="shared" si="0"/>
        <v>15017472</v>
      </c>
      <c r="R6" s="23">
        <f t="shared" si="0"/>
        <v>17949289</v>
      </c>
      <c r="T6" s="4" t="s">
        <v>0</v>
      </c>
      <c r="U6" s="24">
        <f>SUM(U3:U5)</f>
        <v>92983328</v>
      </c>
      <c r="V6" s="24">
        <f>SUM(V3:V5)</f>
        <v>118897612</v>
      </c>
      <c r="W6" s="24">
        <f>SUM(W3:W5)</f>
        <v>146825475</v>
      </c>
      <c r="X6" s="24">
        <f>SUM(X3:X5)</f>
        <v>169669586</v>
      </c>
    </row>
    <row r="7" spans="1:24" ht="12.75" customHeight="1">
      <c r="A7" s="1"/>
      <c r="B7" s="15" t="s">
        <v>11</v>
      </c>
      <c r="C7" s="23">
        <v>4089101</v>
      </c>
      <c r="D7" s="23">
        <v>5677083</v>
      </c>
      <c r="E7" s="23">
        <v>6712435</v>
      </c>
      <c r="F7" s="23">
        <v>8048459</v>
      </c>
      <c r="G7" s="1"/>
      <c r="H7" s="15" t="s">
        <v>11</v>
      </c>
      <c r="I7" s="23">
        <v>4308933</v>
      </c>
      <c r="J7" s="23">
        <v>5840244</v>
      </c>
      <c r="K7" s="23">
        <v>6852443</v>
      </c>
      <c r="L7" s="23">
        <v>8094476</v>
      </c>
      <c r="M7" s="1"/>
      <c r="N7" s="15" t="s">
        <v>11</v>
      </c>
      <c r="O7" s="23">
        <f t="shared" si="1"/>
        <v>8398034</v>
      </c>
      <c r="P7" s="23">
        <f t="shared" si="0"/>
        <v>11517327</v>
      </c>
      <c r="Q7" s="23">
        <f t="shared" si="0"/>
        <v>13564878</v>
      </c>
      <c r="R7" s="23">
        <f t="shared" si="0"/>
        <v>16142935</v>
      </c>
      <c r="U7" s="25"/>
      <c r="V7" s="25"/>
      <c r="W7" s="25"/>
      <c r="X7" s="25"/>
    </row>
    <row r="8" spans="1:24" ht="12.75" customHeight="1">
      <c r="A8" s="1"/>
      <c r="B8" s="15" t="s">
        <v>12</v>
      </c>
      <c r="C8" s="23">
        <v>3138621</v>
      </c>
      <c r="D8" s="23">
        <v>4647438</v>
      </c>
      <c r="E8" s="23">
        <v>6174959</v>
      </c>
      <c r="F8" s="23">
        <v>6814307</v>
      </c>
      <c r="G8" s="1"/>
      <c r="H8" s="15" t="s">
        <v>12</v>
      </c>
      <c r="I8" s="23">
        <v>3263720</v>
      </c>
      <c r="J8" s="23">
        <v>4802051</v>
      </c>
      <c r="K8" s="23">
        <v>6463119</v>
      </c>
      <c r="L8" s="23">
        <v>7033192</v>
      </c>
      <c r="M8" s="1"/>
      <c r="N8" s="15" t="s">
        <v>12</v>
      </c>
      <c r="O8" s="23">
        <f t="shared" si="1"/>
        <v>6402341</v>
      </c>
      <c r="P8" s="23">
        <f t="shared" si="0"/>
        <v>9449489</v>
      </c>
      <c r="Q8" s="23">
        <f t="shared" si="0"/>
        <v>12638078</v>
      </c>
      <c r="R8" s="23">
        <f t="shared" si="0"/>
        <v>13847499</v>
      </c>
      <c r="T8" s="18" t="s">
        <v>5</v>
      </c>
      <c r="U8" s="14">
        <v>1970</v>
      </c>
      <c r="V8" s="14">
        <v>1980</v>
      </c>
      <c r="W8" s="14">
        <v>1991</v>
      </c>
      <c r="X8" s="14">
        <v>2000</v>
      </c>
    </row>
    <row r="9" spans="1:24" ht="12.75" customHeight="1">
      <c r="A9" s="1"/>
      <c r="B9" s="15" t="s">
        <v>13</v>
      </c>
      <c r="C9" s="23">
        <v>2814900</v>
      </c>
      <c r="D9" s="23">
        <v>3803946</v>
      </c>
      <c r="E9" s="23">
        <v>5406785</v>
      </c>
      <c r="F9" s="23">
        <v>6364584</v>
      </c>
      <c r="G9" s="1"/>
      <c r="H9" s="15" t="s">
        <v>13</v>
      </c>
      <c r="I9" s="23">
        <v>2862102</v>
      </c>
      <c r="J9" s="23">
        <v>3886140</v>
      </c>
      <c r="K9" s="23">
        <v>5656708</v>
      </c>
      <c r="L9" s="23">
        <v>6664517</v>
      </c>
      <c r="M9" s="1"/>
      <c r="N9" s="15" t="s">
        <v>13</v>
      </c>
      <c r="O9" s="23">
        <f t="shared" si="1"/>
        <v>5677002</v>
      </c>
      <c r="P9" s="23">
        <f t="shared" si="0"/>
        <v>7690086</v>
      </c>
      <c r="Q9" s="23">
        <f t="shared" si="0"/>
        <v>11063493</v>
      </c>
      <c r="R9" s="23">
        <f t="shared" si="0"/>
        <v>13029101</v>
      </c>
      <c r="T9" s="22" t="s">
        <v>24</v>
      </c>
      <c r="U9" s="26">
        <f>U3/U4*100</f>
        <v>76.837841896022923</v>
      </c>
      <c r="V9" s="26">
        <f>V3/V4*100</f>
        <v>66.202604127135629</v>
      </c>
      <c r="W9" s="26">
        <f>W3/W4*100</f>
        <v>57.450980153551953</v>
      </c>
      <c r="X9" s="26">
        <f>X3/X4*100</f>
        <v>45.896509180586889</v>
      </c>
    </row>
    <row r="10" spans="1:24" ht="12.75" customHeight="1">
      <c r="A10" s="1"/>
      <c r="B10" s="15" t="s">
        <v>14</v>
      </c>
      <c r="C10" s="23">
        <v>2481474</v>
      </c>
      <c r="D10" s="23">
        <v>3128215</v>
      </c>
      <c r="E10" s="23">
        <v>4597824</v>
      </c>
      <c r="F10" s="23">
        <v>5956042</v>
      </c>
      <c r="G10" s="1"/>
      <c r="H10" s="15" t="s">
        <v>14</v>
      </c>
      <c r="I10" s="23">
        <v>2571274</v>
      </c>
      <c r="J10" s="23">
        <v>3227384</v>
      </c>
      <c r="K10" s="23">
        <v>4865939</v>
      </c>
      <c r="L10" s="23">
        <v>6304778</v>
      </c>
      <c r="M10" s="1"/>
      <c r="N10" s="15" t="s">
        <v>14</v>
      </c>
      <c r="O10" s="23">
        <f t="shared" si="1"/>
        <v>5052748</v>
      </c>
      <c r="P10" s="23">
        <f t="shared" si="0"/>
        <v>6355599</v>
      </c>
      <c r="Q10" s="23">
        <f t="shared" si="0"/>
        <v>9463763</v>
      </c>
      <c r="R10" s="23">
        <f t="shared" si="0"/>
        <v>12260820</v>
      </c>
      <c r="T10" s="20" t="s">
        <v>2</v>
      </c>
      <c r="U10" s="26">
        <f>U5/U4*100</f>
        <v>5.7875546366345256</v>
      </c>
      <c r="V10" s="26">
        <f>V5/V4*100</f>
        <v>6.9749513370762868</v>
      </c>
      <c r="W10" s="26">
        <f>W5/W4*100</f>
        <v>7.983945365648931</v>
      </c>
      <c r="X10" s="26">
        <f>X5/X4*100</f>
        <v>8.8696427162626907</v>
      </c>
    </row>
    <row r="11" spans="1:24" ht="12.75" customHeight="1">
      <c r="A11" s="1"/>
      <c r="B11" s="15" t="s">
        <v>15</v>
      </c>
      <c r="C11" s="23">
        <v>2265837</v>
      </c>
      <c r="D11" s="23">
        <v>2855016</v>
      </c>
      <c r="E11" s="23">
        <v>3860918</v>
      </c>
      <c r="F11" s="23">
        <v>5113150</v>
      </c>
      <c r="G11" s="1"/>
      <c r="H11" s="15" t="s">
        <v>15</v>
      </c>
      <c r="I11" s="23">
        <v>2210102</v>
      </c>
      <c r="J11" s="23">
        <v>2870468</v>
      </c>
      <c r="K11" s="23">
        <v>3973796</v>
      </c>
      <c r="L11" s="23">
        <v>5434109</v>
      </c>
      <c r="M11" s="1"/>
      <c r="N11" s="15" t="s">
        <v>15</v>
      </c>
      <c r="O11" s="23">
        <f t="shared" si="1"/>
        <v>4475939</v>
      </c>
      <c r="P11" s="23">
        <f t="shared" si="0"/>
        <v>5725484</v>
      </c>
      <c r="Q11" s="23">
        <f t="shared" si="0"/>
        <v>7834714</v>
      </c>
      <c r="R11" s="23">
        <f t="shared" si="0"/>
        <v>10547259</v>
      </c>
      <c r="T11" s="17" t="s">
        <v>0</v>
      </c>
      <c r="U11" s="27">
        <f>(U3+U5)/U4*100</f>
        <v>82.625396532657462</v>
      </c>
      <c r="V11" s="27">
        <f>(V3+V5)/V4*100</f>
        <v>73.177555464211906</v>
      </c>
      <c r="W11" s="27">
        <f>(W3+W5)/W4*100</f>
        <v>65.434925519200888</v>
      </c>
      <c r="X11" s="27">
        <f>(X3+X5)/X4*100</f>
        <v>54.766151896849578</v>
      </c>
    </row>
    <row r="12" spans="1:24" ht="12.75" customHeight="1">
      <c r="A12" s="1"/>
      <c r="B12" s="15" t="s">
        <v>16</v>
      </c>
      <c r="C12" s="23">
        <v>1787155</v>
      </c>
      <c r="D12" s="23">
        <v>2301672</v>
      </c>
      <c r="E12" s="23">
        <v>2994785</v>
      </c>
      <c r="F12" s="23">
        <v>4215695</v>
      </c>
      <c r="G12" s="1"/>
      <c r="H12" s="15" t="s">
        <v>16</v>
      </c>
      <c r="I12" s="23">
        <v>1737386</v>
      </c>
      <c r="J12" s="23">
        <v>2352516</v>
      </c>
      <c r="K12" s="23">
        <v>3129903</v>
      </c>
      <c r="L12" s="23">
        <v>4510458</v>
      </c>
      <c r="M12" s="1"/>
      <c r="N12" s="15" t="s">
        <v>16</v>
      </c>
      <c r="O12" s="23">
        <f t="shared" si="1"/>
        <v>3524541</v>
      </c>
      <c r="P12" s="23">
        <f t="shared" si="0"/>
        <v>4654188</v>
      </c>
      <c r="Q12" s="23">
        <f t="shared" si="0"/>
        <v>6124688</v>
      </c>
      <c r="R12" s="23">
        <f t="shared" si="0"/>
        <v>8726153</v>
      </c>
    </row>
    <row r="13" spans="1:24" ht="12.75" customHeight="1">
      <c r="A13" s="1"/>
      <c r="B13" s="15" t="s">
        <v>17</v>
      </c>
      <c r="C13" s="23">
        <v>1483694</v>
      </c>
      <c r="D13" s="23">
        <v>2035380</v>
      </c>
      <c r="E13" s="23">
        <v>2526581</v>
      </c>
      <c r="F13" s="23">
        <v>3405733</v>
      </c>
      <c r="G13" s="1"/>
      <c r="H13" s="15" t="s">
        <v>17</v>
      </c>
      <c r="I13" s="23">
        <v>1451283</v>
      </c>
      <c r="J13" s="23">
        <v>2074542</v>
      </c>
      <c r="K13" s="23">
        <v>2638547</v>
      </c>
      <c r="L13" s="23">
        <v>3647400</v>
      </c>
      <c r="M13" s="1"/>
      <c r="N13" s="15" t="s">
        <v>17</v>
      </c>
      <c r="O13" s="23">
        <f t="shared" si="1"/>
        <v>2934977</v>
      </c>
      <c r="P13" s="23">
        <f t="shared" si="0"/>
        <v>4109922</v>
      </c>
      <c r="Q13" s="23">
        <f t="shared" si="0"/>
        <v>5165128</v>
      </c>
      <c r="R13" s="23">
        <f t="shared" si="0"/>
        <v>7053133</v>
      </c>
    </row>
    <row r="14" spans="1:24" ht="12.75" customHeight="1">
      <c r="A14" s="1"/>
      <c r="B14" s="15" t="s">
        <v>18</v>
      </c>
      <c r="C14" s="23">
        <v>1169517</v>
      </c>
      <c r="D14" s="23">
        <v>1564670</v>
      </c>
      <c r="E14" s="23">
        <v>2017494</v>
      </c>
      <c r="F14" s="23">
        <v>2594151</v>
      </c>
      <c r="G14" s="1"/>
      <c r="H14" s="15" t="s">
        <v>18</v>
      </c>
      <c r="I14" s="23">
        <v>1143170</v>
      </c>
      <c r="J14" s="23">
        <v>1582229</v>
      </c>
      <c r="K14" s="23">
        <v>2224630</v>
      </c>
      <c r="L14" s="23">
        <v>2867347</v>
      </c>
      <c r="M14" s="1"/>
      <c r="N14" s="15" t="s">
        <v>18</v>
      </c>
      <c r="O14" s="23">
        <f t="shared" si="1"/>
        <v>2312687</v>
      </c>
      <c r="P14" s="23">
        <f t="shared" si="0"/>
        <v>3146899</v>
      </c>
      <c r="Q14" s="23">
        <f t="shared" si="0"/>
        <v>4242124</v>
      </c>
      <c r="R14" s="23">
        <f t="shared" si="0"/>
        <v>5461498</v>
      </c>
    </row>
    <row r="15" spans="1:24" ht="12.75" customHeight="1">
      <c r="A15" s="1"/>
      <c r="B15" s="15" t="s">
        <v>19</v>
      </c>
      <c r="C15" s="23">
        <v>913836</v>
      </c>
      <c r="D15" s="23">
        <v>1183799</v>
      </c>
      <c r="E15" s="23">
        <v>1715601</v>
      </c>
      <c r="F15" s="23">
        <v>2155967</v>
      </c>
      <c r="G15" s="1"/>
      <c r="H15" s="15" t="s">
        <v>19</v>
      </c>
      <c r="I15" s="23">
        <v>903013</v>
      </c>
      <c r="J15" s="23">
        <v>1254250</v>
      </c>
      <c r="K15" s="23">
        <v>1921257</v>
      </c>
      <c r="L15" s="23">
        <v>2455993</v>
      </c>
      <c r="M15" s="1"/>
      <c r="N15" s="15" t="s">
        <v>19</v>
      </c>
      <c r="O15" s="23">
        <f t="shared" si="1"/>
        <v>1816849</v>
      </c>
      <c r="P15" s="23">
        <f t="shared" si="0"/>
        <v>2438049</v>
      </c>
      <c r="Q15" s="23">
        <f t="shared" si="0"/>
        <v>3636858</v>
      </c>
      <c r="R15" s="23">
        <f t="shared" si="0"/>
        <v>4611960</v>
      </c>
    </row>
    <row r="16" spans="1:24" ht="12.75" customHeight="1">
      <c r="A16" s="1"/>
      <c r="B16" s="15" t="s">
        <v>20</v>
      </c>
      <c r="C16" s="23">
        <v>618249</v>
      </c>
      <c r="D16" s="23">
        <v>984162</v>
      </c>
      <c r="E16" s="23">
        <v>1308343</v>
      </c>
      <c r="F16" s="23">
        <v>1631458</v>
      </c>
      <c r="G16" s="1"/>
      <c r="H16" s="15" t="s">
        <v>20</v>
      </c>
      <c r="I16" s="23">
        <v>626039</v>
      </c>
      <c r="J16" s="23">
        <v>1048485</v>
      </c>
      <c r="K16" s="23">
        <v>1467717</v>
      </c>
      <c r="L16" s="23">
        <v>1948180</v>
      </c>
      <c r="M16" s="1"/>
      <c r="N16" s="15" t="s">
        <v>20</v>
      </c>
      <c r="O16" s="23">
        <f t="shared" si="1"/>
        <v>1244288</v>
      </c>
      <c r="P16" s="23">
        <f t="shared" si="0"/>
        <v>2032647</v>
      </c>
      <c r="Q16" s="23">
        <f t="shared" si="0"/>
        <v>2776060</v>
      </c>
      <c r="R16" s="23">
        <f t="shared" si="0"/>
        <v>3579638</v>
      </c>
    </row>
    <row r="17" spans="1:18" ht="12.75" customHeight="1">
      <c r="A17" s="1"/>
      <c r="B17" s="15" t="s">
        <v>21</v>
      </c>
      <c r="C17" s="23">
        <v>396058</v>
      </c>
      <c r="D17" s="23">
        <v>633195</v>
      </c>
      <c r="E17" s="23">
        <v>872424</v>
      </c>
      <c r="F17" s="23">
        <v>1246425</v>
      </c>
      <c r="G17" s="1"/>
      <c r="H17" s="15" t="s">
        <v>21</v>
      </c>
      <c r="I17" s="23">
        <v>426081</v>
      </c>
      <c r="J17" s="23">
        <v>695184</v>
      </c>
      <c r="K17" s="23">
        <v>1017494</v>
      </c>
      <c r="L17" s="23">
        <v>1528105</v>
      </c>
      <c r="M17" s="1"/>
      <c r="N17" s="15" t="s">
        <v>21</v>
      </c>
      <c r="O17" s="23">
        <f t="shared" si="1"/>
        <v>822139</v>
      </c>
      <c r="P17" s="23">
        <f t="shared" si="0"/>
        <v>1328379</v>
      </c>
      <c r="Q17" s="23">
        <f t="shared" si="0"/>
        <v>1889918</v>
      </c>
      <c r="R17" s="23">
        <f t="shared" si="0"/>
        <v>2774530</v>
      </c>
    </row>
    <row r="18" spans="1:18" ht="12.75" customHeight="1">
      <c r="A18" s="1"/>
      <c r="B18" s="15" t="s">
        <v>22</v>
      </c>
      <c r="C18" s="23">
        <v>199181</v>
      </c>
      <c r="D18" s="23">
        <v>381351</v>
      </c>
      <c r="E18" s="23">
        <v>575738</v>
      </c>
      <c r="F18" s="23">
        <v>786515</v>
      </c>
      <c r="G18" s="1"/>
      <c r="H18" s="15" t="s">
        <v>22</v>
      </c>
      <c r="I18" s="23">
        <v>229863</v>
      </c>
      <c r="J18" s="23">
        <v>455776</v>
      </c>
      <c r="K18" s="23">
        <v>714480</v>
      </c>
      <c r="L18" s="23">
        <v>998738</v>
      </c>
      <c r="M18" s="1"/>
      <c r="N18" s="15" t="s">
        <v>22</v>
      </c>
      <c r="O18" s="23">
        <f t="shared" si="1"/>
        <v>429044</v>
      </c>
      <c r="P18" s="23">
        <f t="shared" si="0"/>
        <v>837127</v>
      </c>
      <c r="Q18" s="23">
        <f t="shared" si="0"/>
        <v>1290218</v>
      </c>
      <c r="R18" s="23">
        <f t="shared" si="0"/>
        <v>1785253</v>
      </c>
    </row>
    <row r="19" spans="1:18" ht="12.75" customHeight="1">
      <c r="A19" s="1"/>
      <c r="B19" s="16" t="s">
        <v>23</v>
      </c>
      <c r="C19" s="23">
        <v>185375</v>
      </c>
      <c r="D19" s="23">
        <v>239620</v>
      </c>
      <c r="E19" s="23">
        <v>459319</v>
      </c>
      <c r="F19" s="23">
        <v>503995</v>
      </c>
      <c r="G19" s="1"/>
      <c r="H19" s="16" t="s">
        <v>23</v>
      </c>
      <c r="I19" s="23">
        <v>265875</v>
      </c>
      <c r="J19" s="23">
        <v>350983</v>
      </c>
      <c r="K19" s="23">
        <v>670332</v>
      </c>
      <c r="L19" s="23">
        <v>1080342</v>
      </c>
      <c r="M19" s="1"/>
      <c r="N19" s="16" t="s">
        <v>23</v>
      </c>
      <c r="O19" s="23">
        <f t="shared" si="1"/>
        <v>451250</v>
      </c>
      <c r="P19" s="23">
        <f>D19+J19</f>
        <v>590603</v>
      </c>
      <c r="Q19" s="23">
        <f>E19+K19</f>
        <v>1129651</v>
      </c>
      <c r="R19" s="23">
        <f>F19+L19</f>
        <v>1584337</v>
      </c>
    </row>
    <row r="20" spans="1:18" ht="12.75" customHeight="1">
      <c r="A20" s="1"/>
      <c r="B20" s="17" t="s">
        <v>0</v>
      </c>
      <c r="C20" s="24">
        <f>SUM(C3:C19)</f>
        <v>46250499</v>
      </c>
      <c r="D20" s="24">
        <f>SUM(D3:D19)</f>
        <v>59085593</v>
      </c>
      <c r="E20" s="24">
        <f>SUM(E3:E19)</f>
        <v>72485122</v>
      </c>
      <c r="F20" s="24">
        <f>SUM(F3:F19)</f>
        <v>83399046</v>
      </c>
      <c r="G20" s="3"/>
      <c r="H20" s="17" t="s">
        <v>0</v>
      </c>
      <c r="I20" s="24">
        <f>SUM(I3:I19)</f>
        <v>46732829</v>
      </c>
      <c r="J20" s="24">
        <f>SUM(J3:J19)</f>
        <v>59812019</v>
      </c>
      <c r="K20" s="24">
        <f>SUM(K3:K19)</f>
        <v>74340353</v>
      </c>
      <c r="L20" s="24">
        <f>SUM(L3:L19)</f>
        <v>86270540</v>
      </c>
      <c r="M20" s="3"/>
      <c r="N20" s="17" t="s">
        <v>0</v>
      </c>
      <c r="O20" s="24">
        <f>SUM(O3:O19)</f>
        <v>92983328</v>
      </c>
      <c r="P20" s="24">
        <f>SUM(P3:P19)</f>
        <v>118897612</v>
      </c>
      <c r="Q20" s="24">
        <f>SUM(Q3:Q19)</f>
        <v>146825475</v>
      </c>
      <c r="R20" s="24">
        <f>SUM(R3:R19)</f>
        <v>169669586</v>
      </c>
    </row>
    <row r="21" spans="1:18">
      <c r="B21" t="s">
        <v>31</v>
      </c>
      <c r="H21" t="s">
        <v>31</v>
      </c>
      <c r="N21"/>
    </row>
    <row r="22" spans="1:18">
      <c r="B22" s="4"/>
      <c r="C22" s="6">
        <v>1970</v>
      </c>
      <c r="D22" s="4"/>
    </row>
    <row r="23" spans="1:18">
      <c r="B23" s="19" t="s">
        <v>5</v>
      </c>
      <c r="C23" s="28" t="s">
        <v>29</v>
      </c>
      <c r="D23" s="28" t="s">
        <v>30</v>
      </c>
    </row>
    <row r="24" spans="1:18">
      <c r="B24" s="20">
        <v>0</v>
      </c>
      <c r="C24" s="5">
        <f t="shared" ref="C24:C40" si="2">-I3/(C$20+I$20)*100</f>
        <v>-7.4142452720126348</v>
      </c>
      <c r="D24" s="5">
        <f t="shared" ref="D24:D40" si="3">C3/(C$20+I$20)*100</f>
        <v>7.5521302055353399</v>
      </c>
    </row>
    <row r="25" spans="1:18">
      <c r="B25" s="20">
        <v>5</v>
      </c>
      <c r="C25" s="5">
        <f t="shared" si="2"/>
        <v>-7.1066008736533934</v>
      </c>
      <c r="D25" s="5">
        <f t="shared" si="3"/>
        <v>7.2577946446485546</v>
      </c>
    </row>
    <row r="26" spans="1:18">
      <c r="B26" s="20">
        <v>10</v>
      </c>
      <c r="C26" s="5">
        <f t="shared" si="2"/>
        <v>-6.3733135041154911</v>
      </c>
      <c r="D26" s="5">
        <f t="shared" si="3"/>
        <v>6.3699333282628903</v>
      </c>
    </row>
    <row r="27" spans="1:18">
      <c r="B27" s="20">
        <v>15</v>
      </c>
      <c r="C27" s="5">
        <f t="shared" si="2"/>
        <v>-5.7062950037666971</v>
      </c>
      <c r="D27" s="5">
        <f t="shared" si="3"/>
        <v>5.3921107233331123</v>
      </c>
    </row>
    <row r="28" spans="1:18">
      <c r="B28" s="20">
        <v>20</v>
      </c>
      <c r="C28" s="5">
        <f t="shared" si="2"/>
        <v>-4.6340920385211417</v>
      </c>
      <c r="D28" s="5">
        <f t="shared" si="3"/>
        <v>4.3976711610064116</v>
      </c>
    </row>
    <row r="29" spans="1:18">
      <c r="B29" s="20">
        <v>25</v>
      </c>
      <c r="C29" s="5">
        <f t="shared" si="2"/>
        <v>-3.5100055786344839</v>
      </c>
      <c r="D29" s="5">
        <f t="shared" si="3"/>
        <v>3.3754664061927313</v>
      </c>
    </row>
    <row r="30" spans="1:18">
      <c r="B30" s="20">
        <v>30</v>
      </c>
      <c r="C30" s="5">
        <f t="shared" si="2"/>
        <v>-3.0780808361688239</v>
      </c>
      <c r="D30" s="5">
        <f t="shared" si="3"/>
        <v>3.027316897067827</v>
      </c>
    </row>
    <row r="31" spans="1:18">
      <c r="B31" s="20">
        <v>35</v>
      </c>
      <c r="C31" s="5">
        <f t="shared" si="2"/>
        <v>-2.7653064859111085</v>
      </c>
      <c r="D31" s="5">
        <f t="shared" si="3"/>
        <v>2.6687300329796755</v>
      </c>
    </row>
    <row r="32" spans="1:18">
      <c r="B32" s="20">
        <v>40</v>
      </c>
      <c r="C32" s="5">
        <f t="shared" si="2"/>
        <v>-2.3768798638826949</v>
      </c>
      <c r="D32" s="5">
        <f t="shared" si="3"/>
        <v>2.4368207169354057</v>
      </c>
    </row>
    <row r="33" spans="2:4">
      <c r="B33" s="20">
        <v>45</v>
      </c>
      <c r="C33" s="5">
        <f t="shared" si="2"/>
        <v>-1.8684919515894289</v>
      </c>
      <c r="D33" s="5">
        <f t="shared" si="3"/>
        <v>1.922016600653399</v>
      </c>
    </row>
    <row r="34" spans="2:4">
      <c r="B34" s="20">
        <v>50</v>
      </c>
      <c r="C34" s="5">
        <f t="shared" si="2"/>
        <v>-1.5607991574575606</v>
      </c>
      <c r="D34" s="5">
        <f t="shared" si="3"/>
        <v>1.595655943826833</v>
      </c>
    </row>
    <row r="35" spans="2:4">
      <c r="B35" s="20">
        <v>55</v>
      </c>
      <c r="C35" s="5">
        <f t="shared" si="2"/>
        <v>-1.2294354532029654</v>
      </c>
      <c r="D35" s="5">
        <f t="shared" si="3"/>
        <v>1.2577706403453315</v>
      </c>
    </row>
    <row r="36" spans="2:4">
      <c r="B36" s="20">
        <v>60</v>
      </c>
      <c r="C36" s="5">
        <f t="shared" si="2"/>
        <v>-0.97115581838499043</v>
      </c>
      <c r="D36" s="5">
        <f t="shared" si="3"/>
        <v>0.98279553943261733</v>
      </c>
    </row>
    <row r="37" spans="2:4">
      <c r="B37" s="20">
        <v>65</v>
      </c>
      <c r="C37" s="5">
        <f t="shared" si="2"/>
        <v>-0.67328091332674167</v>
      </c>
      <c r="D37" s="5">
        <f t="shared" si="3"/>
        <v>0.66490306735418203</v>
      </c>
    </row>
    <row r="38" spans="2:4">
      <c r="B38" s="20">
        <v>70</v>
      </c>
      <c r="C38" s="5">
        <f t="shared" si="2"/>
        <v>-0.45823375992737109</v>
      </c>
      <c r="D38" s="5">
        <f t="shared" si="3"/>
        <v>0.42594517589217717</v>
      </c>
    </row>
    <row r="39" spans="2:4">
      <c r="B39" s="20">
        <v>75</v>
      </c>
      <c r="C39" s="5">
        <f t="shared" si="2"/>
        <v>-0.24720883296412019</v>
      </c>
      <c r="D39" s="5">
        <f t="shared" si="3"/>
        <v>0.21421151972534258</v>
      </c>
    </row>
    <row r="40" spans="2:4">
      <c r="B40" s="20" t="s">
        <v>23</v>
      </c>
      <c r="C40" s="5">
        <f t="shared" si="2"/>
        <v>-0.28593835660517553</v>
      </c>
      <c r="D40" s="5">
        <f t="shared" si="3"/>
        <v>0.19936369668334522</v>
      </c>
    </row>
    <row r="41" spans="2:4">
      <c r="B41" s="17" t="s">
        <v>0</v>
      </c>
      <c r="C41" s="7">
        <f>SUM(C24:C40)</f>
        <v>-50.25936370012483</v>
      </c>
      <c r="D41" s="7">
        <f>SUM(D24:D40)</f>
        <v>49.740636299875177</v>
      </c>
    </row>
    <row r="43" spans="2:4">
      <c r="B43" s="4"/>
      <c r="C43" s="6">
        <v>1980</v>
      </c>
      <c r="D43" s="4"/>
    </row>
    <row r="44" spans="2:4">
      <c r="B44" s="19" t="s">
        <v>5</v>
      </c>
      <c r="C44" s="28" t="s">
        <v>29</v>
      </c>
      <c r="D44" s="28" t="s">
        <v>30</v>
      </c>
    </row>
    <row r="45" spans="2:4">
      <c r="B45" s="20">
        <v>0</v>
      </c>
      <c r="C45" s="5">
        <f>-J3/(D$20+J$20)*100</f>
        <v>-6.8271976732383832</v>
      </c>
      <c r="D45" s="5">
        <f>D3/(D$20+J$20)*100</f>
        <v>6.9897854634792838</v>
      </c>
    </row>
    <row r="46" spans="2:4">
      <c r="B46" s="20">
        <v>5</v>
      </c>
      <c r="C46" s="5">
        <f t="shared" ref="C46:C61" si="4">-J4/(D$20+J$20)*100</f>
        <v>-6.1347859534807139</v>
      </c>
      <c r="D46" s="5">
        <f t="shared" ref="D46:D61" si="5">D4/(D$20+J$20)*100</f>
        <v>6.2891750929362651</v>
      </c>
    </row>
    <row r="47" spans="2:4">
      <c r="B47" s="20">
        <v>10</v>
      </c>
      <c r="C47" s="5">
        <f t="shared" si="4"/>
        <v>-5.9683385398858979</v>
      </c>
      <c r="D47" s="5">
        <f t="shared" si="5"/>
        <v>6.0188837097922541</v>
      </c>
    </row>
    <row r="48" spans="2:4">
      <c r="B48" s="20">
        <v>15</v>
      </c>
      <c r="C48" s="5">
        <f t="shared" si="4"/>
        <v>-5.7730898750094326</v>
      </c>
      <c r="D48" s="5">
        <f t="shared" si="5"/>
        <v>5.6396170513500303</v>
      </c>
    </row>
    <row r="49" spans="2:4">
      <c r="B49" s="20">
        <v>20</v>
      </c>
      <c r="C49" s="5">
        <f t="shared" si="4"/>
        <v>-4.9119943636883132</v>
      </c>
      <c r="D49" s="5">
        <f t="shared" si="5"/>
        <v>4.7747662080883515</v>
      </c>
    </row>
    <row r="50" spans="2:4">
      <c r="B50" s="20">
        <v>25</v>
      </c>
      <c r="C50" s="5">
        <f t="shared" si="4"/>
        <v>-4.0388119821952353</v>
      </c>
      <c r="D50" s="5">
        <f t="shared" si="5"/>
        <v>3.9087732056384787</v>
      </c>
    </row>
    <row r="51" spans="2:4">
      <c r="B51" s="20">
        <v>30</v>
      </c>
      <c r="C51" s="5">
        <f t="shared" si="4"/>
        <v>-3.2684760733461999</v>
      </c>
      <c r="D51" s="5">
        <f t="shared" si="5"/>
        <v>3.1993460053680471</v>
      </c>
    </row>
    <row r="52" spans="2:4">
      <c r="B52" s="20">
        <v>35</v>
      </c>
      <c r="C52" s="5">
        <f t="shared" si="4"/>
        <v>-2.7144228935396955</v>
      </c>
      <c r="D52" s="5">
        <f t="shared" si="5"/>
        <v>2.6310158357091309</v>
      </c>
    </row>
    <row r="53" spans="2:4">
      <c r="B53" s="20">
        <v>40</v>
      </c>
      <c r="C53" s="5">
        <f t="shared" si="4"/>
        <v>-2.4142351992738087</v>
      </c>
      <c r="D53" s="5">
        <f t="shared" si="5"/>
        <v>2.4012391434741347</v>
      </c>
    </row>
    <row r="54" spans="2:4">
      <c r="B54" s="20">
        <v>45</v>
      </c>
      <c r="C54" s="5">
        <f t="shared" si="4"/>
        <v>-1.9786066014513395</v>
      </c>
      <c r="D54" s="5">
        <f t="shared" si="5"/>
        <v>1.9358437577366987</v>
      </c>
    </row>
    <row r="55" spans="2:4">
      <c r="B55" s="20">
        <v>50</v>
      </c>
      <c r="C55" s="5">
        <f t="shared" si="4"/>
        <v>-1.7448138487423954</v>
      </c>
      <c r="D55" s="5">
        <f t="shared" si="5"/>
        <v>1.7118762654375261</v>
      </c>
    </row>
    <row r="56" spans="2:4">
      <c r="B56" s="20">
        <v>55</v>
      </c>
      <c r="C56" s="5">
        <f t="shared" si="4"/>
        <v>-1.3307491827506175</v>
      </c>
      <c r="D56" s="5">
        <f t="shared" si="5"/>
        <v>1.3159810139836956</v>
      </c>
    </row>
    <row r="57" spans="2:4">
      <c r="B57" s="20">
        <v>60</v>
      </c>
      <c r="C57" s="5">
        <f t="shared" si="4"/>
        <v>-1.0548992354867481</v>
      </c>
      <c r="D57" s="5">
        <f t="shared" si="5"/>
        <v>0.99564573256525957</v>
      </c>
    </row>
    <row r="58" spans="2:4">
      <c r="B58" s="20">
        <v>65</v>
      </c>
      <c r="C58" s="5">
        <f t="shared" si="4"/>
        <v>-0.88183856880153322</v>
      </c>
      <c r="D58" s="5">
        <f t="shared" si="5"/>
        <v>0.82773908024326004</v>
      </c>
    </row>
    <row r="59" spans="2:4">
      <c r="B59" s="20">
        <v>70</v>
      </c>
      <c r="C59" s="5">
        <f t="shared" si="4"/>
        <v>-0.58469130565885541</v>
      </c>
      <c r="D59" s="5">
        <f t="shared" si="5"/>
        <v>0.53255485063905239</v>
      </c>
    </row>
    <row r="60" spans="2:4">
      <c r="B60" s="20">
        <v>75</v>
      </c>
      <c r="C60" s="5">
        <f t="shared" si="4"/>
        <v>-0.38333486462284877</v>
      </c>
      <c r="D60" s="5">
        <f t="shared" si="5"/>
        <v>0.3207389901152935</v>
      </c>
    </row>
    <row r="61" spans="2:4">
      <c r="B61" s="20" t="s">
        <v>23</v>
      </c>
      <c r="C61" s="5">
        <f t="shared" si="4"/>
        <v>-0.29519768656076961</v>
      </c>
      <c r="D61" s="5">
        <f t="shared" si="5"/>
        <v>0.2015347457104521</v>
      </c>
    </row>
    <row r="62" spans="2:4">
      <c r="B62" s="17" t="s">
        <v>0</v>
      </c>
      <c r="C62" s="7">
        <f>SUM(C45:C61)</f>
        <v>-50.305483847732795</v>
      </c>
      <c r="D62" s="7">
        <f>SUM(D45:D61)</f>
        <v>49.694516152267219</v>
      </c>
    </row>
    <row r="64" spans="2:4">
      <c r="B64" s="4"/>
      <c r="C64" s="6">
        <v>1991</v>
      </c>
      <c r="D64" s="4"/>
    </row>
    <row r="65" spans="2:4">
      <c r="B65" s="19" t="s">
        <v>5</v>
      </c>
      <c r="C65" s="28" t="s">
        <v>29</v>
      </c>
      <c r="D65" s="28" t="s">
        <v>30</v>
      </c>
    </row>
    <row r="66" spans="2:4">
      <c r="B66" s="20">
        <v>0</v>
      </c>
      <c r="C66" s="5">
        <f>-K3/(E$20+K$20)*100</f>
        <v>-5.5449941503679794</v>
      </c>
      <c r="D66" s="5">
        <f>E3/(E$20+K$20)*100</f>
        <v>5.7072180423730963</v>
      </c>
    </row>
    <row r="67" spans="2:4">
      <c r="B67" s="20">
        <v>5</v>
      </c>
      <c r="C67" s="5">
        <f t="shared" ref="C67:C82" si="6">-K4/(E$20+K$20)*100</f>
        <v>-5.8463226493903733</v>
      </c>
      <c r="D67" s="5">
        <f t="shared" ref="D67:D82" si="7">E4/(E$20+K$20)*100</f>
        <v>6.018211757871037</v>
      </c>
    </row>
    <row r="68" spans="2:4">
      <c r="B68" s="20">
        <v>10</v>
      </c>
      <c r="C68" s="5">
        <f t="shared" si="6"/>
        <v>-5.7630673423668473</v>
      </c>
      <c r="D68" s="5">
        <f t="shared" si="7"/>
        <v>5.8474239569121096</v>
      </c>
    </row>
    <row r="69" spans="2:4">
      <c r="B69" s="20">
        <v>15</v>
      </c>
      <c r="C69" s="5">
        <f t="shared" si="6"/>
        <v>-5.1469147298859408</v>
      </c>
      <c r="D69" s="5">
        <f t="shared" si="7"/>
        <v>5.0811958892011075</v>
      </c>
    </row>
    <row r="70" spans="2:4">
      <c r="B70" s="20">
        <v>20</v>
      </c>
      <c r="C70" s="5">
        <f t="shared" si="6"/>
        <v>-4.6670668015887564</v>
      </c>
      <c r="D70" s="5">
        <f t="shared" si="7"/>
        <v>4.5717100523597827</v>
      </c>
    </row>
    <row r="71" spans="2:4">
      <c r="B71" s="20">
        <v>25</v>
      </c>
      <c r="C71" s="5">
        <f t="shared" si="6"/>
        <v>-4.4019057319582995</v>
      </c>
      <c r="D71" s="5">
        <f t="shared" si="7"/>
        <v>4.2056455121292817</v>
      </c>
    </row>
    <row r="72" spans="2:4">
      <c r="B72" s="20">
        <v>30</v>
      </c>
      <c r="C72" s="5">
        <f t="shared" si="6"/>
        <v>-3.8526747487110122</v>
      </c>
      <c r="D72" s="5">
        <f t="shared" si="7"/>
        <v>3.6824570123134288</v>
      </c>
    </row>
    <row r="73" spans="2:4">
      <c r="B73" s="20">
        <v>35</v>
      </c>
      <c r="C73" s="5">
        <f t="shared" si="6"/>
        <v>-3.3140972300617451</v>
      </c>
      <c r="D73" s="5">
        <f t="shared" si="7"/>
        <v>3.1314892732340893</v>
      </c>
    </row>
    <row r="74" spans="2:4">
      <c r="B74" s="20">
        <v>40</v>
      </c>
      <c r="C74" s="5">
        <f t="shared" si="6"/>
        <v>-2.7064758346601638</v>
      </c>
      <c r="D74" s="5">
        <f t="shared" si="7"/>
        <v>2.6295968053227821</v>
      </c>
    </row>
    <row r="75" spans="2:4">
      <c r="B75" s="20">
        <v>45</v>
      </c>
      <c r="C75" s="5">
        <f t="shared" si="6"/>
        <v>-2.1317165839238728</v>
      </c>
      <c r="D75" s="5">
        <f t="shared" si="7"/>
        <v>2.0396903194081273</v>
      </c>
    </row>
    <row r="76" spans="2:4">
      <c r="B76" s="20">
        <v>50</v>
      </c>
      <c r="C76" s="5">
        <f t="shared" si="6"/>
        <v>-1.7970634864283599</v>
      </c>
      <c r="D76" s="5">
        <f t="shared" si="7"/>
        <v>1.720805602706206</v>
      </c>
    </row>
    <row r="77" spans="2:4">
      <c r="B77" s="20">
        <v>55</v>
      </c>
      <c r="C77" s="5">
        <f t="shared" si="6"/>
        <v>-1.5151525986890217</v>
      </c>
      <c r="D77" s="5">
        <f t="shared" si="7"/>
        <v>1.3740762629918275</v>
      </c>
    </row>
    <row r="78" spans="2:4">
      <c r="B78" s="20">
        <v>60</v>
      </c>
      <c r="C78" s="5">
        <f t="shared" si="6"/>
        <v>-1.3085310978901992</v>
      </c>
      <c r="D78" s="5">
        <f t="shared" si="7"/>
        <v>1.1684627616563132</v>
      </c>
    </row>
    <row r="79" spans="2:4">
      <c r="B79" s="20">
        <v>65</v>
      </c>
      <c r="C79" s="5">
        <f t="shared" si="6"/>
        <v>-0.99963374884365264</v>
      </c>
      <c r="D79" s="5">
        <f t="shared" si="7"/>
        <v>0.89108719042114459</v>
      </c>
    </row>
    <row r="80" spans="2:4">
      <c r="B80" s="20">
        <v>70</v>
      </c>
      <c r="C80" s="5">
        <f t="shared" si="6"/>
        <v>-0.69299554454021006</v>
      </c>
      <c r="D80" s="5">
        <f t="shared" si="7"/>
        <v>0.59419116471443389</v>
      </c>
    </row>
    <row r="81" spans="2:4">
      <c r="B81" s="20">
        <v>75</v>
      </c>
      <c r="C81" s="5">
        <f t="shared" si="6"/>
        <v>-0.48661855171931168</v>
      </c>
      <c r="D81" s="5">
        <f t="shared" si="7"/>
        <v>0.39212405067989736</v>
      </c>
    </row>
    <row r="82" spans="2:4">
      <c r="B82" s="20" t="s">
        <v>23</v>
      </c>
      <c r="C82" s="5">
        <f t="shared" si="6"/>
        <v>-0.45655020016110964</v>
      </c>
      <c r="D82" s="5">
        <f t="shared" si="7"/>
        <v>0.31283331451847851</v>
      </c>
    </row>
    <row r="83" spans="2:4">
      <c r="B83" s="17" t="s">
        <v>0</v>
      </c>
      <c r="C83" s="7">
        <f>SUM(C66:C82)</f>
        <v>-50.631781031186847</v>
      </c>
      <c r="D83" s="7">
        <f>SUM(D66:D82)</f>
        <v>49.368218968813146</v>
      </c>
    </row>
    <row r="85" spans="2:4">
      <c r="B85" s="4"/>
      <c r="C85" s="6">
        <v>2000</v>
      </c>
      <c r="D85" s="4"/>
    </row>
    <row r="86" spans="2:4">
      <c r="B86" s="19" t="s">
        <v>5</v>
      </c>
      <c r="C86" s="28" t="s">
        <v>29</v>
      </c>
      <c r="D86" s="28" t="s">
        <v>30</v>
      </c>
    </row>
    <row r="87" spans="2:4">
      <c r="B87" s="20">
        <v>0</v>
      </c>
      <c r="C87" s="5">
        <f>-L3/(F$20+L$20)*100</f>
        <v>-4.7475550509093596</v>
      </c>
      <c r="D87" s="5">
        <f>F3/(F$20+L$20)*100</f>
        <v>4.9101799541138735</v>
      </c>
    </row>
    <row r="88" spans="2:4">
      <c r="B88" s="20">
        <v>5</v>
      </c>
      <c r="C88" s="5">
        <f t="shared" ref="C88:C103" si="8">-L4/(F$20+L$20)*100</f>
        <v>-4.80734891402399</v>
      </c>
      <c r="D88" s="5">
        <f t="shared" ref="D88:D103" si="9">F4/(F$20+L$20)*100</f>
        <v>4.9623802347227981</v>
      </c>
    </row>
    <row r="89" spans="2:4">
      <c r="B89" s="20">
        <v>10</v>
      </c>
      <c r="C89" s="5">
        <f t="shared" si="8"/>
        <v>-5.0509016978446573</v>
      </c>
      <c r="D89" s="5">
        <f t="shared" si="9"/>
        <v>5.1770262467664656</v>
      </c>
    </row>
    <row r="90" spans="2:4">
      <c r="B90" s="20">
        <v>15</v>
      </c>
      <c r="C90" s="5">
        <f t="shared" si="8"/>
        <v>-5.2580401769825738</v>
      </c>
      <c r="D90" s="5">
        <f t="shared" si="9"/>
        <v>5.3209265212682251</v>
      </c>
    </row>
    <row r="91" spans="2:4">
      <c r="B91" s="20">
        <v>20</v>
      </c>
      <c r="C91" s="5">
        <f t="shared" si="8"/>
        <v>-4.7707289154344963</v>
      </c>
      <c r="D91" s="5">
        <f t="shared" si="9"/>
        <v>4.7436073781661729</v>
      </c>
    </row>
    <row r="92" spans="2:4">
      <c r="B92" s="20">
        <v>25</v>
      </c>
      <c r="C92" s="5">
        <f t="shared" si="8"/>
        <v>-4.1452284795461223</v>
      </c>
      <c r="D92" s="5">
        <f t="shared" si="9"/>
        <v>4.0162218584066096</v>
      </c>
    </row>
    <row r="93" spans="2:4">
      <c r="B93" s="20">
        <v>30</v>
      </c>
      <c r="C93" s="5">
        <f t="shared" si="8"/>
        <v>-3.9279385051366833</v>
      </c>
      <c r="D93" s="5">
        <f t="shared" si="9"/>
        <v>3.7511637471668022</v>
      </c>
    </row>
    <row r="94" spans="2:4">
      <c r="B94" s="20">
        <v>35</v>
      </c>
      <c r="C94" s="5">
        <f t="shared" si="8"/>
        <v>-3.71591523774921</v>
      </c>
      <c r="D94" s="5">
        <f t="shared" si="9"/>
        <v>3.5103769275419814</v>
      </c>
    </row>
    <row r="95" spans="2:4">
      <c r="B95" s="20">
        <v>40</v>
      </c>
      <c r="C95" s="5">
        <f t="shared" si="8"/>
        <v>-3.2027596271732515</v>
      </c>
      <c r="D95" s="5">
        <f t="shared" si="9"/>
        <v>3.013592548048063</v>
      </c>
    </row>
    <row r="96" spans="2:4">
      <c r="B96" s="20">
        <v>45</v>
      </c>
      <c r="C96" s="5">
        <f t="shared" si="8"/>
        <v>-2.6583774419064121</v>
      </c>
      <c r="D96" s="5">
        <f t="shared" si="9"/>
        <v>2.4846497827842877</v>
      </c>
    </row>
    <row r="97" spans="2:4">
      <c r="B97" s="20">
        <v>50</v>
      </c>
      <c r="C97" s="5">
        <f t="shared" si="8"/>
        <v>-2.149707608763777</v>
      </c>
      <c r="D97" s="5">
        <f t="shared" si="9"/>
        <v>2.0072737137461982</v>
      </c>
    </row>
    <row r="98" spans="2:4">
      <c r="B98" s="20">
        <v>55</v>
      </c>
      <c r="C98" s="5">
        <f t="shared" si="8"/>
        <v>-1.6899593307194136</v>
      </c>
      <c r="D98" s="5">
        <f t="shared" si="9"/>
        <v>1.5289428477770908</v>
      </c>
    </row>
    <row r="99" spans="2:4">
      <c r="B99" s="20">
        <v>60</v>
      </c>
      <c r="C99" s="5">
        <f t="shared" si="8"/>
        <v>-1.4475151722242074</v>
      </c>
      <c r="D99" s="5">
        <f t="shared" si="9"/>
        <v>1.2706856018379156</v>
      </c>
    </row>
    <row r="100" spans="2:4">
      <c r="B100" s="20">
        <v>65</v>
      </c>
      <c r="C100" s="5">
        <f t="shared" si="8"/>
        <v>-1.1482199290567021</v>
      </c>
      <c r="D100" s="5">
        <f t="shared" si="9"/>
        <v>0.96155005647270209</v>
      </c>
    </row>
    <row r="101" spans="2:4">
      <c r="B101" s="20">
        <v>70</v>
      </c>
      <c r="C101" s="5">
        <f t="shared" si="8"/>
        <v>-0.90063578041617909</v>
      </c>
      <c r="D101" s="5">
        <f t="shared" si="9"/>
        <v>0.73461899058326219</v>
      </c>
    </row>
    <row r="102" spans="2:4">
      <c r="B102" s="20">
        <v>75</v>
      </c>
      <c r="C102" s="5">
        <f t="shared" si="8"/>
        <v>-0.5886370230195529</v>
      </c>
      <c r="D102" s="5">
        <f t="shared" si="9"/>
        <v>0.46355685691364856</v>
      </c>
    </row>
    <row r="103" spans="2:4">
      <c r="B103" s="20" t="s">
        <v>23</v>
      </c>
      <c r="C103" s="5">
        <f t="shared" si="8"/>
        <v>-0.6367328555867402</v>
      </c>
      <c r="D103" s="5">
        <f t="shared" si="9"/>
        <v>0.29704498719057404</v>
      </c>
    </row>
    <row r="104" spans="2:4">
      <c r="B104" s="17" t="s">
        <v>0</v>
      </c>
      <c r="C104" s="7">
        <f>SUM(C87:C103)</f>
        <v>-50.846201746493321</v>
      </c>
      <c r="D104" s="7">
        <f>SUM(D87:D103)</f>
        <v>49.153798253506686</v>
      </c>
    </row>
  </sheetData>
  <phoneticPr fontId="2" type="noConversion"/>
  <pageMargins left="0.75" right="0.75" top="1" bottom="1" header="0.5" footer="0.5"/>
  <pageSetup paperSize="256" orientation="portrait" horizontalDpi="96" verticalDpi="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7"/>
  <sheetViews>
    <sheetView workbookViewId="0">
      <selection activeCell="B7" sqref="B7"/>
    </sheetView>
  </sheetViews>
  <sheetFormatPr baseColWidth="10" defaultColWidth="8.83203125" defaultRowHeight="12" x14ac:dyDescent="0"/>
  <cols>
    <col min="2" max="2" width="11.1640625" customWidth="1"/>
  </cols>
  <sheetData>
    <row r="2" spans="2:73">
      <c r="B2" s="10" t="s">
        <v>6</v>
      </c>
    </row>
    <row r="3" spans="2:73">
      <c r="B3" s="13" t="s">
        <v>5</v>
      </c>
      <c r="C3" s="9">
        <v>1980</v>
      </c>
      <c r="D3" s="9">
        <v>1981</v>
      </c>
      <c r="E3" s="9">
        <v>1982</v>
      </c>
      <c r="F3" s="9">
        <v>1983</v>
      </c>
      <c r="G3" s="9">
        <v>1984</v>
      </c>
      <c r="H3" s="9">
        <v>1985</v>
      </c>
      <c r="I3" s="9">
        <v>1986</v>
      </c>
      <c r="J3" s="9">
        <v>1987</v>
      </c>
      <c r="K3" s="9">
        <v>1988</v>
      </c>
      <c r="L3" s="9">
        <v>1989</v>
      </c>
      <c r="M3" s="9">
        <v>1990</v>
      </c>
      <c r="N3" s="9">
        <v>1991</v>
      </c>
      <c r="O3" s="9">
        <v>1992</v>
      </c>
      <c r="P3" s="9">
        <v>1993</v>
      </c>
      <c r="Q3" s="9">
        <v>1994</v>
      </c>
      <c r="R3" s="9">
        <v>1995</v>
      </c>
      <c r="S3" s="9">
        <v>1996</v>
      </c>
      <c r="T3" s="9">
        <v>1997</v>
      </c>
      <c r="U3" s="9">
        <v>1998</v>
      </c>
      <c r="V3" s="9">
        <v>1999</v>
      </c>
      <c r="W3" s="9">
        <v>2000</v>
      </c>
      <c r="X3" s="9">
        <v>2001</v>
      </c>
      <c r="Y3" s="9">
        <v>2002</v>
      </c>
      <c r="Z3" s="9">
        <v>2003</v>
      </c>
      <c r="AA3" s="9">
        <v>2004</v>
      </c>
      <c r="AB3" s="9">
        <v>2005</v>
      </c>
      <c r="AC3" s="9">
        <v>2006</v>
      </c>
      <c r="AD3" s="9">
        <v>2007</v>
      </c>
      <c r="AE3" s="9">
        <v>2008</v>
      </c>
      <c r="AF3" s="9">
        <v>2009</v>
      </c>
      <c r="AG3" s="9">
        <v>2010</v>
      </c>
      <c r="AH3" s="9">
        <v>2011</v>
      </c>
      <c r="AI3" s="9">
        <v>2012</v>
      </c>
      <c r="AJ3" s="9">
        <v>2013</v>
      </c>
      <c r="AK3" s="9">
        <v>2014</v>
      </c>
      <c r="AL3" s="9">
        <v>2015</v>
      </c>
      <c r="AM3" s="9">
        <v>2016</v>
      </c>
      <c r="AN3" s="9">
        <v>2017</v>
      </c>
      <c r="AO3" s="9">
        <v>2018</v>
      </c>
      <c r="AP3" s="9">
        <v>2019</v>
      </c>
      <c r="AQ3" s="9">
        <v>2020</v>
      </c>
      <c r="AR3" s="9">
        <v>2021</v>
      </c>
      <c r="AS3" s="9">
        <v>2022</v>
      </c>
      <c r="AT3" s="9">
        <v>2023</v>
      </c>
      <c r="AU3" s="9">
        <v>2024</v>
      </c>
      <c r="AV3" s="9">
        <v>2025</v>
      </c>
      <c r="AW3" s="9">
        <v>2026</v>
      </c>
      <c r="AX3" s="9">
        <v>2027</v>
      </c>
      <c r="AY3" s="9">
        <v>2028</v>
      </c>
      <c r="AZ3" s="9">
        <v>2029</v>
      </c>
      <c r="BA3" s="9">
        <v>2030</v>
      </c>
      <c r="BB3" s="9">
        <v>2031</v>
      </c>
      <c r="BC3" s="9">
        <v>2032</v>
      </c>
      <c r="BD3" s="9">
        <v>2033</v>
      </c>
      <c r="BE3" s="9">
        <v>2034</v>
      </c>
      <c r="BF3" s="9">
        <v>2035</v>
      </c>
      <c r="BG3" s="9">
        <v>2036</v>
      </c>
      <c r="BH3" s="9">
        <v>2037</v>
      </c>
      <c r="BI3" s="9">
        <v>2038</v>
      </c>
      <c r="BJ3" s="9">
        <v>2039</v>
      </c>
      <c r="BK3" s="9">
        <v>2040</v>
      </c>
      <c r="BL3" s="9">
        <v>2041</v>
      </c>
      <c r="BM3" s="9">
        <v>2042</v>
      </c>
      <c r="BN3" s="9">
        <v>2043</v>
      </c>
      <c r="BO3" s="9">
        <v>2044</v>
      </c>
      <c r="BP3" s="9">
        <v>2045</v>
      </c>
      <c r="BQ3" s="9">
        <v>2046</v>
      </c>
      <c r="BR3" s="9">
        <v>2047</v>
      </c>
      <c r="BS3" s="9">
        <v>2048</v>
      </c>
      <c r="BT3" s="9">
        <v>2049</v>
      </c>
      <c r="BU3" s="9">
        <v>2050</v>
      </c>
    </row>
    <row r="4" spans="2:73">
      <c r="B4" s="12" t="s">
        <v>1</v>
      </c>
      <c r="C4" s="8">
        <v>66.224150385815378</v>
      </c>
      <c r="D4" s="8">
        <v>65.325117621916505</v>
      </c>
      <c r="E4" s="8">
        <v>64.52592836589109</v>
      </c>
      <c r="F4" s="8">
        <v>63.789974596137057</v>
      </c>
      <c r="G4" s="8">
        <v>63.163715893004344</v>
      </c>
      <c r="H4" s="8">
        <v>62.542480540606626</v>
      </c>
      <c r="I4" s="8">
        <v>61.827833439888281</v>
      </c>
      <c r="J4" s="8">
        <v>61.086986106456685</v>
      </c>
      <c r="K4" s="8">
        <v>60.314282614180925</v>
      </c>
      <c r="L4" s="8">
        <v>59.500918213546541</v>
      </c>
      <c r="M4" s="8">
        <v>58.578779552431328</v>
      </c>
      <c r="N4" s="8">
        <v>57.534745548941281</v>
      </c>
      <c r="O4" s="8">
        <v>56.403357951142631</v>
      </c>
      <c r="P4" s="8">
        <v>55.199880805630585</v>
      </c>
      <c r="Q4" s="8">
        <v>53.927978571989485</v>
      </c>
      <c r="R4" s="8">
        <v>52.626730703367443</v>
      </c>
      <c r="S4" s="8">
        <v>51.211363803969398</v>
      </c>
      <c r="T4" s="8">
        <v>49.804624518372734</v>
      </c>
      <c r="U4" s="8">
        <v>48.46022949748356</v>
      </c>
      <c r="V4" s="8">
        <v>47.149052377931469</v>
      </c>
      <c r="W4" s="8">
        <v>45.968744423794149</v>
      </c>
      <c r="X4" s="8">
        <v>45.000088031728311</v>
      </c>
      <c r="Y4" s="8">
        <v>44.164824114121856</v>
      </c>
      <c r="Z4" s="8">
        <v>43.448937835042088</v>
      </c>
      <c r="AA4" s="8">
        <v>42.821945679247982</v>
      </c>
      <c r="AB4" s="8">
        <v>42.32075627420285</v>
      </c>
      <c r="AC4" s="8">
        <v>41.935060650860578</v>
      </c>
      <c r="AD4" s="8">
        <v>41.603014379083483</v>
      </c>
      <c r="AE4" s="8">
        <v>41.278366070869872</v>
      </c>
      <c r="AF4" s="8">
        <v>40.93841515593278</v>
      </c>
      <c r="AG4" s="8">
        <v>40.591911392919748</v>
      </c>
      <c r="AH4" s="8">
        <v>40.228054952557159</v>
      </c>
      <c r="AI4" s="8">
        <v>39.839997991769479</v>
      </c>
      <c r="AJ4" s="8">
        <v>39.424618050861902</v>
      </c>
      <c r="AK4" s="8">
        <v>38.971732972841323</v>
      </c>
      <c r="AL4" s="8">
        <v>38.488744217875848</v>
      </c>
      <c r="AM4" s="8">
        <v>37.986962745331851</v>
      </c>
      <c r="AN4" s="8">
        <v>37.457392670300159</v>
      </c>
      <c r="AO4" s="8">
        <v>36.904948768784578</v>
      </c>
      <c r="AP4" s="8">
        <v>36.349188992233344</v>
      </c>
      <c r="AQ4" s="8">
        <v>35.799983327991292</v>
      </c>
      <c r="AR4" s="8">
        <v>35.267183782759652</v>
      </c>
      <c r="AS4" s="8">
        <v>34.760001384297688</v>
      </c>
      <c r="AT4" s="8">
        <v>34.285276501714648</v>
      </c>
      <c r="AU4" s="8">
        <v>33.845328186216051</v>
      </c>
      <c r="AV4" s="8">
        <v>33.440328498284977</v>
      </c>
      <c r="AW4" s="8">
        <v>33.074249748256648</v>
      </c>
      <c r="AX4" s="8">
        <v>32.747243262817186</v>
      </c>
      <c r="AY4" s="8">
        <v>32.452383425051551</v>
      </c>
      <c r="AZ4" s="8">
        <v>32.181952709195656</v>
      </c>
      <c r="BA4" s="8">
        <v>31.929427435929764</v>
      </c>
      <c r="BB4" s="8">
        <v>31.688957971512583</v>
      </c>
      <c r="BC4" s="8">
        <v>31.455859975360607</v>
      </c>
      <c r="BD4" s="8">
        <v>31.225306056011348</v>
      </c>
      <c r="BE4" s="8">
        <v>30.994297593808241</v>
      </c>
      <c r="BF4" s="8">
        <v>30.759944106387106</v>
      </c>
      <c r="BG4" s="8">
        <v>30.519489217556234</v>
      </c>
      <c r="BH4" s="8">
        <v>30.276799976226592</v>
      </c>
      <c r="BI4" s="8">
        <v>30.036986119051061</v>
      </c>
      <c r="BJ4" s="8">
        <v>29.802218114083857</v>
      </c>
      <c r="BK4" s="8">
        <v>29.575106906004343</v>
      </c>
      <c r="BL4" s="8">
        <v>29.357893880332213</v>
      </c>
      <c r="BM4" s="8">
        <v>29.15408139760688</v>
      </c>
      <c r="BN4" s="8">
        <v>28.965708949842146</v>
      </c>
      <c r="BO4" s="8">
        <v>28.794341787008072</v>
      </c>
      <c r="BP4" s="8">
        <v>28.638230008048797</v>
      </c>
      <c r="BQ4" s="8">
        <v>28.508049644443911</v>
      </c>
      <c r="BR4" s="8">
        <v>28.395155652426716</v>
      </c>
      <c r="BS4" s="8">
        <v>28.297011988812937</v>
      </c>
      <c r="BT4" s="8">
        <v>28.219533059677403</v>
      </c>
      <c r="BU4" s="8">
        <v>28.152673827200658</v>
      </c>
    </row>
    <row r="5" spans="2:73">
      <c r="B5" s="12" t="s">
        <v>4</v>
      </c>
      <c r="C5" s="8">
        <v>6.9503103832785778</v>
      </c>
      <c r="D5" s="8">
        <v>6.9273706564072031</v>
      </c>
      <c r="E5" s="8">
        <v>6.9059323245950726</v>
      </c>
      <c r="F5" s="8">
        <v>6.8905652425956543</v>
      </c>
      <c r="G5" s="8">
        <v>6.8878529964085544</v>
      </c>
      <c r="H5" s="8">
        <v>6.9016455750695229</v>
      </c>
      <c r="I5" s="8">
        <v>6.9315476901998272</v>
      </c>
      <c r="J5" s="8">
        <v>6.9767533518364555</v>
      </c>
      <c r="K5" s="8">
        <v>7.0397717221156881</v>
      </c>
      <c r="L5" s="8">
        <v>7.1240212217581522</v>
      </c>
      <c r="M5" s="8">
        <v>7.2297738557708806</v>
      </c>
      <c r="N5" s="8">
        <v>7.3588169269099026</v>
      </c>
      <c r="O5" s="8">
        <v>7.5047759585464613</v>
      </c>
      <c r="P5" s="8">
        <v>7.6533775619349296</v>
      </c>
      <c r="Q5" s="8">
        <v>7.7908327131548107</v>
      </c>
      <c r="R5" s="8">
        <v>7.9119492198278101</v>
      </c>
      <c r="S5" s="8">
        <v>8.0100569664339574</v>
      </c>
      <c r="T5" s="8">
        <v>8.0971738218826701</v>
      </c>
      <c r="U5" s="8">
        <v>8.1853092413102182</v>
      </c>
      <c r="V5" s="8">
        <v>8.2837871459167065</v>
      </c>
      <c r="W5" s="8">
        <v>8.4051325275590649</v>
      </c>
      <c r="X5" s="8">
        <v>8.5558103003447332</v>
      </c>
      <c r="Y5" s="8">
        <v>8.7251635700663286</v>
      </c>
      <c r="Z5" s="8">
        <v>8.9041690509260789</v>
      </c>
      <c r="AA5" s="8">
        <v>9.080984828999938</v>
      </c>
      <c r="AB5" s="8">
        <v>9.2520226058266513</v>
      </c>
      <c r="AC5" s="8">
        <v>9.4174270086449496</v>
      </c>
      <c r="AD5" s="8">
        <v>9.5796387056639389</v>
      </c>
      <c r="AE5" s="8">
        <v>9.7426294792494357</v>
      </c>
      <c r="AF5" s="8">
        <v>9.9139203016542314</v>
      </c>
      <c r="AG5" s="8">
        <v>10.100874028338612</v>
      </c>
      <c r="AH5" s="8">
        <v>10.305579303373424</v>
      </c>
      <c r="AI5" s="8">
        <v>10.527822613940533</v>
      </c>
      <c r="AJ5" s="8">
        <v>10.768215609260047</v>
      </c>
      <c r="AK5" s="8">
        <v>11.026165406485841</v>
      </c>
      <c r="AL5" s="8">
        <v>11.302399820884116</v>
      </c>
      <c r="AM5" s="8">
        <v>11.598036094813137</v>
      </c>
      <c r="AN5" s="8">
        <v>11.912860274081785</v>
      </c>
      <c r="AO5" s="8">
        <v>12.247943283364922</v>
      </c>
      <c r="AP5" s="8">
        <v>12.60602906567585</v>
      </c>
      <c r="AQ5" s="8">
        <v>12.988749192258563</v>
      </c>
      <c r="AR5" s="8">
        <v>13.395510516511264</v>
      </c>
      <c r="AS5" s="8">
        <v>13.826652920309984</v>
      </c>
      <c r="AT5" s="8">
        <v>14.285270560225637</v>
      </c>
      <c r="AU5" s="8">
        <v>14.774746089774807</v>
      </c>
      <c r="AV5" s="8">
        <v>15.295913574020759</v>
      </c>
      <c r="AW5" s="8">
        <v>15.850223346308265</v>
      </c>
      <c r="AX5" s="8">
        <v>16.433450506955147</v>
      </c>
      <c r="AY5" s="8">
        <v>17.03340418063943</v>
      </c>
      <c r="AZ5" s="8">
        <v>17.634184092061453</v>
      </c>
      <c r="BA5" s="8">
        <v>18.223926402183231</v>
      </c>
      <c r="BB5" s="8">
        <v>18.799529944718191</v>
      </c>
      <c r="BC5" s="8">
        <v>19.362147785105467</v>
      </c>
      <c r="BD5" s="8">
        <v>19.909427253242537</v>
      </c>
      <c r="BE5" s="8">
        <v>20.440313245975279</v>
      </c>
      <c r="BF5" s="8">
        <v>20.954997230984159</v>
      </c>
      <c r="BG5" s="8">
        <v>21.454735848461151</v>
      </c>
      <c r="BH5" s="8">
        <v>21.943199355760239</v>
      </c>
      <c r="BI5" s="8">
        <v>22.42384293670467</v>
      </c>
      <c r="BJ5" s="8">
        <v>22.902701865943257</v>
      </c>
      <c r="BK5" s="8">
        <v>23.387513002944878</v>
      </c>
      <c r="BL5" s="8">
        <v>23.885070593221325</v>
      </c>
      <c r="BM5" s="8">
        <v>24.404355420259421</v>
      </c>
      <c r="BN5" s="8">
        <v>24.955670093276495</v>
      </c>
      <c r="BO5" s="8">
        <v>25.547296164325946</v>
      </c>
      <c r="BP5" s="8">
        <v>26.163941470534734</v>
      </c>
      <c r="BQ5" s="8">
        <v>26.84680337543416</v>
      </c>
      <c r="BR5" s="8">
        <v>27.552256467931002</v>
      </c>
      <c r="BS5" s="8">
        <v>28.262639936433871</v>
      </c>
      <c r="BT5" s="8">
        <v>29.00034998307477</v>
      </c>
      <c r="BU5" s="8">
        <v>29.717144066593615</v>
      </c>
    </row>
    <row r="6" spans="2:73">
      <c r="B6" s="11" t="s">
        <v>3</v>
      </c>
      <c r="C6" s="8">
        <v>73.174460769093955</v>
      </c>
      <c r="D6" s="8">
        <v>72.25248827832371</v>
      </c>
      <c r="E6" s="8">
        <v>71.431860690486175</v>
      </c>
      <c r="F6" s="8">
        <v>70.680539838732713</v>
      </c>
      <c r="G6" s="8">
        <v>70.051568889412891</v>
      </c>
      <c r="H6" s="8">
        <v>69.444126115676156</v>
      </c>
      <c r="I6" s="8">
        <v>68.759381130088101</v>
      </c>
      <c r="J6" s="8">
        <v>68.063739458293142</v>
      </c>
      <c r="K6" s="8">
        <v>67.354054336296613</v>
      </c>
      <c r="L6" s="8">
        <v>66.624939435304682</v>
      </c>
      <c r="M6" s="8">
        <v>65.808553408202215</v>
      </c>
      <c r="N6" s="8">
        <v>64.893562475851169</v>
      </c>
      <c r="O6" s="8">
        <v>63.908133909689091</v>
      </c>
      <c r="P6" s="8">
        <v>62.853258367565509</v>
      </c>
      <c r="Q6" s="8">
        <v>61.718811285144291</v>
      </c>
      <c r="R6" s="8">
        <v>60.538679923195247</v>
      </c>
      <c r="S6" s="8">
        <v>59.221420770403356</v>
      </c>
      <c r="T6" s="8">
        <v>57.901798340255404</v>
      </c>
      <c r="U6" s="8">
        <v>56.645538738793775</v>
      </c>
      <c r="V6" s="8">
        <v>55.432839523848173</v>
      </c>
      <c r="W6" s="8">
        <v>54.373876951353218</v>
      </c>
      <c r="X6" s="8">
        <v>53.555898332073049</v>
      </c>
      <c r="Y6" s="8">
        <v>52.889987684188192</v>
      </c>
      <c r="Z6" s="8">
        <v>52.353106885968174</v>
      </c>
      <c r="AA6" s="8">
        <v>51.902930508247913</v>
      </c>
      <c r="AB6" s="8">
        <v>51.572778880029503</v>
      </c>
      <c r="AC6" s="8">
        <v>51.352487659505528</v>
      </c>
      <c r="AD6" s="8">
        <v>51.182653084747422</v>
      </c>
      <c r="AE6" s="8">
        <v>51.020995550119309</v>
      </c>
      <c r="AF6" s="8">
        <v>50.852335457587017</v>
      </c>
      <c r="AG6" s="8">
        <v>50.692785421258357</v>
      </c>
      <c r="AH6" s="8">
        <v>50.533634255930579</v>
      </c>
      <c r="AI6" s="8">
        <v>50.367820605710008</v>
      </c>
      <c r="AJ6" s="8">
        <v>50.192833660121948</v>
      </c>
      <c r="AK6" s="8">
        <v>49.997898379327161</v>
      </c>
      <c r="AL6" s="8">
        <v>49.791144038759967</v>
      </c>
      <c r="AM6" s="8">
        <v>49.584998840144983</v>
      </c>
      <c r="AN6" s="8">
        <v>49.370252944381946</v>
      </c>
      <c r="AO6" s="8">
        <v>49.152892052149497</v>
      </c>
      <c r="AP6" s="8">
        <v>48.955218057909192</v>
      </c>
      <c r="AQ6" s="8">
        <v>48.788732520249859</v>
      </c>
      <c r="AR6" s="8">
        <v>48.662694299270917</v>
      </c>
      <c r="AS6" s="8">
        <v>48.586654304607677</v>
      </c>
      <c r="AT6" s="8">
        <v>48.570547061940289</v>
      </c>
      <c r="AU6" s="8">
        <v>48.620074275990852</v>
      </c>
      <c r="AV6" s="8">
        <v>48.736242072305735</v>
      </c>
      <c r="AW6" s="8">
        <v>48.92447309456491</v>
      </c>
      <c r="AX6" s="8">
        <v>49.180693769772333</v>
      </c>
      <c r="AY6" s="8">
        <v>49.485787605690987</v>
      </c>
      <c r="AZ6" s="8">
        <v>49.816136801257102</v>
      </c>
      <c r="BA6" s="8">
        <v>50.153353838112992</v>
      </c>
      <c r="BB6" s="8">
        <v>50.488487916230774</v>
      </c>
      <c r="BC6" s="8">
        <v>50.818007760466074</v>
      </c>
      <c r="BD6" s="8">
        <v>51.134733309253889</v>
      </c>
      <c r="BE6" s="8">
        <v>51.434610839783524</v>
      </c>
      <c r="BF6" s="8">
        <v>51.714941337371265</v>
      </c>
      <c r="BG6" s="8">
        <v>51.974225066017389</v>
      </c>
      <c r="BH6" s="8">
        <v>52.219999331986834</v>
      </c>
      <c r="BI6" s="8">
        <v>52.460829055755731</v>
      </c>
      <c r="BJ6" s="8">
        <v>52.704919980027107</v>
      </c>
      <c r="BK6" s="8">
        <v>52.962619908949229</v>
      </c>
      <c r="BL6" s="8">
        <v>53.242964473553542</v>
      </c>
      <c r="BM6" s="8">
        <v>53.558436817866308</v>
      </c>
      <c r="BN6" s="8">
        <v>53.921379043118648</v>
      </c>
      <c r="BO6" s="8">
        <v>54.341637951334022</v>
      </c>
      <c r="BP6" s="8">
        <v>54.802171478583539</v>
      </c>
      <c r="BQ6" s="8">
        <v>55.354853019878071</v>
      </c>
      <c r="BR6" s="8">
        <v>55.947412120357718</v>
      </c>
      <c r="BS6" s="8">
        <v>56.559651925246811</v>
      </c>
      <c r="BT6" s="8">
        <v>57.219883042752173</v>
      </c>
      <c r="BU6" s="8">
        <v>57.86981789379427</v>
      </c>
    </row>
    <row r="7" spans="2:73">
      <c r="B7" t="s">
        <v>31</v>
      </c>
    </row>
  </sheetData>
  <phoneticPr fontId="0" type="noConversion"/>
  <pageMargins left="0.75" right="0.75" top="1" bottom="1" header="0.5" footer="0.5"/>
  <pageSetup paperSize="256" orientation="portrait" horizontalDpi="96" verticalDpi="96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Age-sex_structure</vt:lpstr>
      <vt:lpstr>Dependency_ratio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</dc:creator>
  <cp:lastModifiedBy>Amaral, Ernesto</cp:lastModifiedBy>
  <dcterms:created xsi:type="dcterms:W3CDTF">2005-06-29T16:07:39Z</dcterms:created>
  <dcterms:modified xsi:type="dcterms:W3CDTF">2016-04-20T22:53:11Z</dcterms:modified>
</cp:coreProperties>
</file>