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100" windowWidth="34060" windowHeight="18580"/>
  </bookViews>
  <sheets>
    <sheet name="Deaths" sheetId="1" r:id="rId1"/>
    <sheet name="Population" sheetId="2" r:id="rId2"/>
    <sheet name="CDR_Standardization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3" l="1"/>
  <c r="F3" i="3"/>
  <c r="L3" i="3"/>
  <c r="B4" i="3"/>
  <c r="F4" i="3"/>
  <c r="L4" i="3"/>
  <c r="B5" i="3"/>
  <c r="F5" i="3"/>
  <c r="L5" i="3"/>
  <c r="B6" i="3"/>
  <c r="F6" i="3"/>
  <c r="L6" i="3"/>
  <c r="B7" i="3"/>
  <c r="F7" i="3"/>
  <c r="L7" i="3"/>
  <c r="B8" i="3"/>
  <c r="F8" i="3"/>
  <c r="L8" i="3"/>
  <c r="B9" i="3"/>
  <c r="F9" i="3"/>
  <c r="L9" i="3"/>
  <c r="B10" i="3"/>
  <c r="F10" i="3"/>
  <c r="L10" i="3"/>
  <c r="B11" i="3"/>
  <c r="F11" i="3"/>
  <c r="L11" i="3"/>
  <c r="B12" i="3"/>
  <c r="F12" i="3"/>
  <c r="L12" i="3"/>
  <c r="B13" i="3"/>
  <c r="F13" i="3"/>
  <c r="L13" i="3"/>
  <c r="B14" i="3"/>
  <c r="F14" i="3"/>
  <c r="L14" i="3"/>
  <c r="B15" i="3"/>
  <c r="F15" i="3"/>
  <c r="L15" i="3"/>
  <c r="B16" i="3"/>
  <c r="F16" i="3"/>
  <c r="L16" i="3"/>
  <c r="B17" i="3"/>
  <c r="F17" i="3"/>
  <c r="L17" i="3"/>
  <c r="B18" i="3"/>
  <c r="F18" i="3"/>
  <c r="L18" i="3"/>
  <c r="B19" i="3"/>
  <c r="F19" i="3"/>
  <c r="L19" i="3"/>
  <c r="L20" i="3"/>
  <c r="C3" i="3"/>
  <c r="G3" i="3"/>
  <c r="M3" i="3"/>
  <c r="C4" i="3"/>
  <c r="G4" i="3"/>
  <c r="M4" i="3"/>
  <c r="C5" i="3"/>
  <c r="G5" i="3"/>
  <c r="M5" i="3"/>
  <c r="C6" i="3"/>
  <c r="G6" i="3"/>
  <c r="M6" i="3"/>
  <c r="C7" i="3"/>
  <c r="G7" i="3"/>
  <c r="M7" i="3"/>
  <c r="C8" i="3"/>
  <c r="G8" i="3"/>
  <c r="M8" i="3"/>
  <c r="C9" i="3"/>
  <c r="G9" i="3"/>
  <c r="M9" i="3"/>
  <c r="C10" i="3"/>
  <c r="G10" i="3"/>
  <c r="M10" i="3"/>
  <c r="C11" i="3"/>
  <c r="G11" i="3"/>
  <c r="M11" i="3"/>
  <c r="C12" i="3"/>
  <c r="G12" i="3"/>
  <c r="M12" i="3"/>
  <c r="C13" i="3"/>
  <c r="G13" i="3"/>
  <c r="M13" i="3"/>
  <c r="C14" i="3"/>
  <c r="G14" i="3"/>
  <c r="M14" i="3"/>
  <c r="C15" i="3"/>
  <c r="G15" i="3"/>
  <c r="M15" i="3"/>
  <c r="C16" i="3"/>
  <c r="G16" i="3"/>
  <c r="M16" i="3"/>
  <c r="C17" i="3"/>
  <c r="G17" i="3"/>
  <c r="M17" i="3"/>
  <c r="C18" i="3"/>
  <c r="G18" i="3"/>
  <c r="M18" i="3"/>
  <c r="C19" i="3"/>
  <c r="G19" i="3"/>
  <c r="M19" i="3"/>
  <c r="M20" i="3"/>
  <c r="C20" i="3"/>
  <c r="B20" i="3"/>
  <c r="G25" i="1"/>
  <c r="F25" i="1"/>
  <c r="C26" i="1"/>
  <c r="B26" i="1"/>
  <c r="G8" i="1"/>
  <c r="G4" i="2"/>
  <c r="G9" i="1"/>
  <c r="G5" i="2"/>
  <c r="G10" i="1"/>
  <c r="G6" i="2"/>
  <c r="G11" i="1"/>
  <c r="G7" i="2"/>
  <c r="G12" i="1"/>
  <c r="G8" i="2"/>
  <c r="G13" i="1"/>
  <c r="G9" i="2"/>
  <c r="G14" i="1"/>
  <c r="G10" i="2"/>
  <c r="G15" i="1"/>
  <c r="G11" i="2"/>
  <c r="G16" i="1"/>
  <c r="G12" i="2"/>
  <c r="G17" i="1"/>
  <c r="G13" i="2"/>
  <c r="G18" i="1"/>
  <c r="G14" i="2"/>
  <c r="G19" i="1"/>
  <c r="G15" i="2"/>
  <c r="G20" i="1"/>
  <c r="G16" i="2"/>
  <c r="G21" i="1"/>
  <c r="G17" i="2"/>
  <c r="G22" i="1"/>
  <c r="G18" i="2"/>
  <c r="G23" i="1"/>
  <c r="G19" i="2"/>
  <c r="G24" i="1"/>
  <c r="G20" i="2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F8" i="1"/>
  <c r="F4" i="2"/>
  <c r="F9" i="1"/>
  <c r="F5" i="2"/>
  <c r="F10" i="1"/>
  <c r="F6" i="2"/>
  <c r="F11" i="1"/>
  <c r="F7" i="2"/>
  <c r="F12" i="1"/>
  <c r="F8" i="2"/>
  <c r="F13" i="1"/>
  <c r="F9" i="2"/>
  <c r="F14" i="1"/>
  <c r="F10" i="2"/>
  <c r="F15" i="1"/>
  <c r="F11" i="2"/>
  <c r="F16" i="1"/>
  <c r="F12" i="2"/>
  <c r="F17" i="1"/>
  <c r="F13" i="2"/>
  <c r="F18" i="1"/>
  <c r="F14" i="2"/>
  <c r="F19" i="1"/>
  <c r="F15" i="2"/>
  <c r="F20" i="1"/>
  <c r="F16" i="2"/>
  <c r="F21" i="1"/>
  <c r="F17" i="2"/>
  <c r="F22" i="1"/>
  <c r="F18" i="2"/>
  <c r="F23" i="1"/>
  <c r="F19" i="2"/>
  <c r="F24" i="1"/>
  <c r="F20" i="2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F21" i="2"/>
  <c r="F20" i="3"/>
  <c r="F26" i="3"/>
  <c r="G21" i="2"/>
  <c r="G20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25" i="3"/>
  <c r="G25" i="3"/>
  <c r="H25" i="3"/>
  <c r="Q3" i="3"/>
  <c r="P3" i="3"/>
  <c r="R3" i="3"/>
  <c r="Q4" i="3"/>
  <c r="P4" i="3"/>
  <c r="R4" i="3"/>
  <c r="Q5" i="3"/>
  <c r="P5" i="3"/>
  <c r="R5" i="3"/>
  <c r="Q6" i="3"/>
  <c r="P6" i="3"/>
  <c r="R6" i="3"/>
  <c r="Q7" i="3"/>
  <c r="P7" i="3"/>
  <c r="R7" i="3"/>
  <c r="Q8" i="3"/>
  <c r="P8" i="3"/>
  <c r="R8" i="3"/>
  <c r="Q9" i="3"/>
  <c r="P9" i="3"/>
  <c r="R9" i="3"/>
  <c r="Q10" i="3"/>
  <c r="P10" i="3"/>
  <c r="R10" i="3"/>
  <c r="Q11" i="3"/>
  <c r="P11" i="3"/>
  <c r="R11" i="3"/>
  <c r="Q12" i="3"/>
  <c r="P12" i="3"/>
  <c r="R12" i="3"/>
  <c r="Q13" i="3"/>
  <c r="P13" i="3"/>
  <c r="R13" i="3"/>
  <c r="Q14" i="3"/>
  <c r="P14" i="3"/>
  <c r="R14" i="3"/>
  <c r="Q15" i="3"/>
  <c r="P15" i="3"/>
  <c r="R15" i="3"/>
  <c r="Q16" i="3"/>
  <c r="P16" i="3"/>
  <c r="R16" i="3"/>
  <c r="Q17" i="3"/>
  <c r="P17" i="3"/>
  <c r="R17" i="3"/>
  <c r="Q18" i="3"/>
  <c r="P18" i="3"/>
  <c r="R18" i="3"/>
  <c r="Q19" i="3"/>
  <c r="P19" i="3"/>
  <c r="R19" i="3"/>
  <c r="R20" i="3"/>
  <c r="P20" i="3"/>
  <c r="R21" i="3"/>
  <c r="L21" i="3"/>
  <c r="R24" i="3"/>
  <c r="M21" i="3"/>
  <c r="R27" i="3"/>
  <c r="R30" i="3"/>
</calcChain>
</file>

<file path=xl/sharedStrings.xml><?xml version="1.0" encoding="utf-8"?>
<sst xmlns="http://schemas.openxmlformats.org/spreadsheetml/2006/main" count="235" uniqueCount="46">
  <si>
    <t>Total</t>
  </si>
  <si>
    <t>80+</t>
  </si>
  <si>
    <t>PE/RS</t>
  </si>
  <si>
    <t>Pernambuco</t>
  </si>
  <si>
    <t>Rio Grande do Sul</t>
  </si>
  <si>
    <t>Deaths</t>
  </si>
  <si>
    <t>Age group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</si>
  <si>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</si>
  <si>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</si>
  <si>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</si>
  <si>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</si>
  <si>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</si>
  <si>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</si>
  <si>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</si>
  <si>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</si>
  <si>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</si>
  <si>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</si>
  <si>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</si>
  <si>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</si>
  <si>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</si>
  <si>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</si>
  <si>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</si>
  <si>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</si>
  <si>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Age not stated</t>
  </si>
  <si>
    <t>1-4</t>
  </si>
  <si>
    <t>Less than 1 year</t>
  </si>
  <si>
    <t>0-6 days</t>
  </si>
  <si>
    <t>7-27 days</t>
  </si>
  <si>
    <t>1-11 months</t>
  </si>
  <si>
    <t>Deaths by age group, Pernambuco (PE) and Rio Grande do Sul (RS), Brazil, 2005</t>
  </si>
  <si>
    <t>Population by age group, Pernambuco (PE) and Rio Grande do Sul (RS), Brazil, 2005</t>
  </si>
  <si>
    <t>Population</t>
  </si>
  <si>
    <t>Standardization</t>
  </si>
  <si>
    <t>Population (%)</t>
  </si>
  <si>
    <t>Age-specific death rate (ASDR)</t>
  </si>
  <si>
    <t>Age-specific death rate (ASDR) (%)</t>
  </si>
  <si>
    <t>CDR per 1,000</t>
  </si>
  <si>
    <t>(standard population)</t>
  </si>
  <si>
    <t>(observed rates)</t>
  </si>
  <si>
    <t>(standardized deaths)</t>
  </si>
  <si>
    <t>Ratio</t>
  </si>
  <si>
    <t>Crude death rate (CDR) per 1,000</t>
  </si>
  <si>
    <t>Pernambuco, original</t>
  </si>
  <si>
    <t>Rio Grande do Sul, original</t>
  </si>
  <si>
    <t>Rio Grande do Sul, standardized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</si>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</sst>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000"/>
  </numFmts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0" fontId="2" fillId="0" borderId="0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0" fillId="0" borderId="0" xfId="0" applyBorder="1"/>
    <xf numFmtId="4" fontId="2" fillId="0" borderId="4" xfId="0" applyNumberFormat="1" applyFont="1" applyBorder="1" applyAlignment="1">
      <alignment horizontal="left"/>
    </xf>
    <xf numFmtId="0" fontId="0" fillId="0" borderId="5" xfId="0" applyBorder="1"/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4" fontId="2" fillId="0" borderId="8" xfId="0" applyNumberFormat="1" applyFont="1" applyBorder="1" applyAlignment="1">
      <alignment horizontal="left"/>
    </xf>
    <xf numFmtId="0" fontId="0" fillId="0" borderId="4" xfId="0" applyBorder="1"/>
    <xf numFmtId="2" fontId="2" fillId="0" borderId="4" xfId="0" applyNumberFormat="1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quotePrefix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173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73" fontId="0" fillId="0" borderId="0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73" fontId="2" fillId="0" borderId="14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173" fontId="0" fillId="0" borderId="14" xfId="0" applyNumberFormat="1" applyBorder="1" applyAlignment="1">
      <alignment horizontal="center"/>
    </xf>
    <xf numFmtId="0" fontId="2" fillId="0" borderId="14" xfId="0" applyFont="1" applyBorder="1" applyAlignment="1">
      <alignment horizontal="right"/>
    </xf>
    <xf numFmtId="4" fontId="2" fillId="0" borderId="14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0.0461538461538461"/>
          <c:w val="0.862264150943396"/>
          <c:h val="0.696153846153846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CDR_Standardization!$L$2</c:f>
              <c:strCache>
                <c:ptCount val="1"/>
                <c:pt idx="0">
                  <c:v>Pernambuco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CDR_Standardization!$K$3:$K$19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CDR_Standardization!$L$3:$L$19</c:f>
              <c:numCache>
                <c:formatCode>#,##0.0000</c:formatCode>
                <c:ptCount val="17"/>
                <c:pt idx="0">
                  <c:v>0.00445735244829849</c:v>
                </c:pt>
                <c:pt idx="1">
                  <c:v>0.000286863418918172</c:v>
                </c:pt>
                <c:pt idx="2">
                  <c:v>0.000353354578232049</c:v>
                </c:pt>
                <c:pt idx="3">
                  <c:v>0.00138240662870398</c:v>
                </c:pt>
                <c:pt idx="4">
                  <c:v>0.00217599984387445</c:v>
                </c:pt>
                <c:pt idx="5">
                  <c:v>0.002513959551952</c:v>
                </c:pt>
                <c:pt idx="6">
                  <c:v>0.0025490679362279</c:v>
                </c:pt>
                <c:pt idx="7">
                  <c:v>0.00295667547035166</c:v>
                </c:pt>
                <c:pt idx="8">
                  <c:v>0.00445769418396661</c:v>
                </c:pt>
                <c:pt idx="9">
                  <c:v>0.00565582286754386</c:v>
                </c:pt>
                <c:pt idx="10">
                  <c:v>0.00803628550390498</c:v>
                </c:pt>
                <c:pt idx="11">
                  <c:v>0.011541779569872</c:v>
                </c:pt>
                <c:pt idx="12">
                  <c:v>0.0146972419990323</c:v>
                </c:pt>
                <c:pt idx="13">
                  <c:v>0.0251526606571678</c:v>
                </c:pt>
                <c:pt idx="14">
                  <c:v>0.0333299891073783</c:v>
                </c:pt>
                <c:pt idx="15">
                  <c:v>0.0547306772251093</c:v>
                </c:pt>
                <c:pt idx="16">
                  <c:v>0.116615766367627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CDR_Standardization!$M$2</c:f>
              <c:strCache>
                <c:ptCount val="1"/>
                <c:pt idx="0">
                  <c:v>Rio Grande do Sul</c:v>
                </c:pt>
              </c:strCache>
            </c:strRef>
          </c:tx>
          <c:spPr>
            <a:ln w="38100">
              <a:solidFill>
                <a:srgbClr val="0000FF"/>
              </a:solidFill>
            </a:ln>
          </c:spPr>
          <c:marker>
            <c:symbol val="squar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strRef>
              <c:f>CDR_Standardization!$K$3:$K$19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CDR_Standardization!$M$3:$M$19</c:f>
              <c:numCache>
                <c:formatCode>#,##0.0000</c:formatCode>
                <c:ptCount val="17"/>
                <c:pt idx="0">
                  <c:v>0.00256421766726265</c:v>
                </c:pt>
                <c:pt idx="1">
                  <c:v>0.000217941908959528</c:v>
                </c:pt>
                <c:pt idx="2">
                  <c:v>0.000306004172784174</c:v>
                </c:pt>
                <c:pt idx="3">
                  <c:v>0.000821983292169394</c:v>
                </c:pt>
                <c:pt idx="4">
                  <c:v>0.00137573092540323</c:v>
                </c:pt>
                <c:pt idx="5">
                  <c:v>0.00153164194211223</c:v>
                </c:pt>
                <c:pt idx="6">
                  <c:v>0.00161374899812585</c:v>
                </c:pt>
                <c:pt idx="7">
                  <c:v>0.00207719990686029</c:v>
                </c:pt>
                <c:pt idx="8">
                  <c:v>0.00309452507102818</c:v>
                </c:pt>
                <c:pt idx="9">
                  <c:v>0.00499206455064675</c:v>
                </c:pt>
                <c:pt idx="10">
                  <c:v>0.00754207771841208</c:v>
                </c:pt>
                <c:pt idx="11">
                  <c:v>0.0115562421841698</c:v>
                </c:pt>
                <c:pt idx="12">
                  <c:v>0.016010713615504</c:v>
                </c:pt>
                <c:pt idx="13">
                  <c:v>0.0247373735957026</c:v>
                </c:pt>
                <c:pt idx="14">
                  <c:v>0.0372987647241094</c:v>
                </c:pt>
                <c:pt idx="15">
                  <c:v>0.0628259718403853</c:v>
                </c:pt>
                <c:pt idx="16">
                  <c:v>0.130641083621859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12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0.00551805080968652"/>
              <c:y val="0.147556632344034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0.02"/>
        <c:minorUnit val="0.0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7715049769722"/>
          <c:y val="0.0626290127195639"/>
          <c:w val="0.495492497400089"/>
          <c:h val="0.0824342822531799"/>
        </c:manualLayout>
      </c:layout>
      <c:overlay val="1"/>
      <c:spPr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4406779661"/>
          <c:y val="0.0459770545014054"/>
          <c:w val="0.870056942034788"/>
          <c:h val="0.712644281533774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CDR_Standardization!$L$24</c:f>
              <c:strCache>
                <c:ptCount val="1"/>
                <c:pt idx="0">
                  <c:v>Pernambuco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CDR_Standardization!$K$25:$K$41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CDR_Standardization!$L$25:$L$41</c:f>
              <c:numCache>
                <c:formatCode>0.00</c:formatCode>
                <c:ptCount val="17"/>
                <c:pt idx="0">
                  <c:v>1.532296512807188</c:v>
                </c:pt>
                <c:pt idx="1">
                  <c:v>0.0986145523735859</c:v>
                </c:pt>
                <c:pt idx="2">
                  <c:v>0.121472105760026</c:v>
                </c:pt>
                <c:pt idx="3">
                  <c:v>0.475227588801792</c:v>
                </c:pt>
                <c:pt idx="4">
                  <c:v>0.748039786243649</c:v>
                </c:pt>
                <c:pt idx="5">
                  <c:v>0.864219623526709</c:v>
                </c:pt>
                <c:pt idx="6">
                  <c:v>0.876288773413384</c:v>
                </c:pt>
                <c:pt idx="7">
                  <c:v>1.016411326066855</c:v>
                </c:pt>
                <c:pt idx="8">
                  <c:v>1.53241399069987</c:v>
                </c:pt>
                <c:pt idx="9">
                  <c:v>1.944292661959195</c:v>
                </c:pt>
                <c:pt idx="10">
                  <c:v>2.762620276585304</c:v>
                </c:pt>
                <c:pt idx="11">
                  <c:v>3.967698043096247</c:v>
                </c:pt>
                <c:pt idx="12">
                  <c:v>5.052446025801102</c:v>
                </c:pt>
                <c:pt idx="13">
                  <c:v>8.646687615540295</c:v>
                </c:pt>
                <c:pt idx="14">
                  <c:v>11.45779398724302</c:v>
                </c:pt>
                <c:pt idx="15">
                  <c:v>18.81467234829594</c:v>
                </c:pt>
                <c:pt idx="16">
                  <c:v>40.08880478178584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CDR_Standardization!$M$24</c:f>
              <c:strCache>
                <c:ptCount val="1"/>
                <c:pt idx="0">
                  <c:v>Rio Grande do Sul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CDR_Standardization!$K$25:$K$41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CDR_Standardization!$M$25:$M$41</c:f>
              <c:numCache>
                <c:formatCode>0.00</c:formatCode>
                <c:ptCount val="17"/>
                <c:pt idx="0">
                  <c:v>0.829287596236059</c:v>
                </c:pt>
                <c:pt idx="1">
                  <c:v>0.0704840794553471</c:v>
                </c:pt>
                <c:pt idx="2">
                  <c:v>0.0989640887847447</c:v>
                </c:pt>
                <c:pt idx="3">
                  <c:v>0.265835680493164</c:v>
                </c:pt>
                <c:pt idx="4">
                  <c:v>0.44492189830872</c:v>
                </c:pt>
                <c:pt idx="5">
                  <c:v>0.495344713003444</c:v>
                </c:pt>
                <c:pt idx="6">
                  <c:v>0.521898762601054</c:v>
                </c:pt>
                <c:pt idx="7">
                  <c:v>0.671782329423244</c:v>
                </c:pt>
                <c:pt idx="8">
                  <c:v>1.000793064648331</c:v>
                </c:pt>
                <c:pt idx="9">
                  <c:v>1.61447183845374</c:v>
                </c:pt>
                <c:pt idx="10">
                  <c:v>2.439165590963403</c:v>
                </c:pt>
                <c:pt idx="11">
                  <c:v>3.73737706622326</c:v>
                </c:pt>
                <c:pt idx="12">
                  <c:v>5.177987180159811</c:v>
                </c:pt>
                <c:pt idx="13">
                  <c:v>8.000255730346438</c:v>
                </c:pt>
                <c:pt idx="14">
                  <c:v>12.06270564918573</c:v>
                </c:pt>
                <c:pt idx="15">
                  <c:v>20.3183995781162</c:v>
                </c:pt>
                <c:pt idx="16">
                  <c:v>42.25032515359732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7178824"/>
        <c:axId val="-2073102952"/>
      </c:lineChart>
      <c:catAx>
        <c:axId val="-207717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310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073102952"/>
        <c:scaling>
          <c:orientation val="minMax"/>
          <c:max val="45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 (%)</a:t>
                </a:r>
              </a:p>
            </c:rich>
          </c:tx>
          <c:layout>
            <c:manualLayout>
              <c:xMode val="edge"/>
              <c:yMode val="edge"/>
              <c:x val="0.00927413734300161"/>
              <c:y val="0.0868422481672549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77178824"/>
        <c:crosses val="autoZero"/>
        <c:crossBetween val="between"/>
        <c:majorUnit val="5.0"/>
        <c:minorUnit val="1.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9887153936266"/>
          <c:y val="0.0842911877394636"/>
          <c:w val="0.480226209496661"/>
          <c:h val="0.07279700296055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83535568692"/>
          <c:y val="0.0426229508196721"/>
          <c:w val="0.867474012556941"/>
          <c:h val="0.760606428294824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CDR_Standardization!$H$24</c:f>
              <c:strCache>
                <c:ptCount val="1"/>
                <c:pt idx="0">
                  <c:v>PE/RS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CDR_Standardization!$E$25:$E$41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CDR_Standardization!$H$25:$H$41</c:f>
              <c:numCache>
                <c:formatCode>0.00</c:formatCode>
                <c:ptCount val="17"/>
                <c:pt idx="0">
                  <c:v>1.195874844449469</c:v>
                </c:pt>
                <c:pt idx="1">
                  <c:v>1.159941028725964</c:v>
                </c:pt>
                <c:pt idx="2">
                  <c:v>1.217735342772544</c:v>
                </c:pt>
                <c:pt idx="3">
                  <c:v>1.170488246270385</c:v>
                </c:pt>
                <c:pt idx="4">
                  <c:v>1.1556772736632</c:v>
                </c:pt>
                <c:pt idx="5">
                  <c:v>1.077314056738653</c:v>
                </c:pt>
                <c:pt idx="6">
                  <c:v>0.949509888685098</c:v>
                </c:pt>
                <c:pt idx="7">
                  <c:v>0.8286826174243</c:v>
                </c:pt>
                <c:pt idx="8">
                  <c:v>0.760848646729744</c:v>
                </c:pt>
                <c:pt idx="9">
                  <c:v>0.741852056693017</c:v>
                </c:pt>
                <c:pt idx="10">
                  <c:v>0.77888619442897</c:v>
                </c:pt>
                <c:pt idx="11">
                  <c:v>0.798767372736276</c:v>
                </c:pt>
                <c:pt idx="12">
                  <c:v>0.848342744830372</c:v>
                </c:pt>
                <c:pt idx="13">
                  <c:v>0.777152903711305</c:v>
                </c:pt>
                <c:pt idx="14">
                  <c:v>0.831857561912666</c:v>
                </c:pt>
                <c:pt idx="15">
                  <c:v>0.906815621030513</c:v>
                </c:pt>
                <c:pt idx="16">
                  <c:v>1.001325649270349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CDR_Standardization!$I$24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CDR_Standardization!$E$25:$E$41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CDR_Standardization!$I$25:$I$41</c:f>
              <c:numCache>
                <c:formatCode>General</c:formatCode>
                <c:ptCount val="17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107880"/>
        <c:axId val="-2074244104"/>
      </c:lineChart>
      <c:catAx>
        <c:axId val="-212410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074244104"/>
        <c:crossesAt val="0.7"/>
        <c:auto val="1"/>
        <c:lblAlgn val="ctr"/>
        <c:lblOffset val="100"/>
        <c:noMultiLvlLbl val="0"/>
      </c:catAx>
      <c:valAx>
        <c:axId val="-2074244104"/>
        <c:scaling>
          <c:orientation val="minMax"/>
          <c:max val="1.3"/>
          <c:min val="0.7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Ratio PE/RS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124107880"/>
        <c:crosses val="autoZero"/>
        <c:crossBetween val="between"/>
        <c:majorUnit val="0.1"/>
        <c:minorUnit val="0.02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228600</xdr:colOff>
      <xdr:row>1</xdr:row>
      <xdr:rowOff>12700</xdr:rowOff>
    </xdr:from>
    <xdr:to>
      <xdr:col>29</xdr:col>
      <xdr:colOff>228600</xdr:colOff>
      <xdr:row>22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215900</xdr:colOff>
      <xdr:row>23</xdr:row>
      <xdr:rowOff>76200</xdr:rowOff>
    </xdr:from>
    <xdr:to>
      <xdr:col>29</xdr:col>
      <xdr:colOff>228600</xdr:colOff>
      <xdr:row>45</xdr:row>
      <xdr:rowOff>25400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19050</xdr:colOff>
      <xdr:row>43</xdr:row>
      <xdr:rowOff>25400</xdr:rowOff>
    </xdr:from>
    <xdr:to>
      <xdr:col>9</xdr:col>
      <xdr:colOff>711200</xdr:colOff>
      <xdr:row>68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abSelected="1" workbookViewId="0"/>
  </sheetViews>
  <sheetFormatPr baseColWidth="10" defaultColWidth="8.83203125" defaultRowHeight="12" x14ac:dyDescent="0"/>
  <cols>
    <col min="1" max="1" width="21.5" customWidth="1"/>
    <col min="2" max="2" width="12.1640625" style="23" customWidth="1"/>
    <col min="3" max="3" width="16" style="23" bestFit="1" customWidth="1"/>
    <col min="4" max="6" width="12.1640625" style="23" customWidth="1"/>
    <col min="7" max="7" width="16" style="23" bestFit="1" customWidth="1"/>
  </cols>
  <sheetData>
    <row r="2" spans="1:7">
      <c r="A2" s="1" t="s">
        <v>29</v>
      </c>
    </row>
    <row r="3" spans="1:7">
      <c r="A3" s="19" t="s">
        <v>6</v>
      </c>
      <c r="B3" s="19" t="s">
        <v>3</v>
      </c>
      <c r="C3" s="19" t="s">
        <v>4</v>
      </c>
      <c r="D3" s="19"/>
    </row>
    <row r="4" spans="1:7">
      <c r="A4" s="22" t="s">
        <v>26</v>
      </c>
      <c r="B4" s="24">
        <v>1664</v>
      </c>
      <c r="C4" s="24">
        <v>982</v>
      </c>
    </row>
    <row r="5" spans="1:7">
      <c r="A5" s="22" t="s">
        <v>27</v>
      </c>
      <c r="B5" s="24">
        <v>401</v>
      </c>
      <c r="C5" s="24">
        <v>368</v>
      </c>
    </row>
    <row r="6" spans="1:7">
      <c r="A6" s="22" t="s">
        <v>28</v>
      </c>
      <c r="B6" s="24">
        <v>1200</v>
      </c>
      <c r="C6" s="24">
        <v>663</v>
      </c>
    </row>
    <row r="7" spans="1:7">
      <c r="A7" s="23" t="s">
        <v>25</v>
      </c>
      <c r="B7" s="24">
        <v>2</v>
      </c>
      <c r="C7" s="24">
        <v>0</v>
      </c>
      <c r="E7" s="21" t="s">
        <v>6</v>
      </c>
      <c r="F7" s="19" t="s">
        <v>3</v>
      </c>
      <c r="G7" s="19" t="s">
        <v>4</v>
      </c>
    </row>
    <row r="8" spans="1:7">
      <c r="A8" s="17" t="s">
        <v>24</v>
      </c>
      <c r="B8" s="24">
        <v>510</v>
      </c>
      <c r="C8" s="24">
        <v>329</v>
      </c>
      <c r="E8" s="17" t="s">
        <v>7</v>
      </c>
      <c r="F8" s="24">
        <f>SUM(B4:B8)</f>
        <v>3777</v>
      </c>
      <c r="G8" s="24">
        <f>SUM(C4:C8)</f>
        <v>2342</v>
      </c>
    </row>
    <row r="9" spans="1:7">
      <c r="A9" s="17" t="s">
        <v>8</v>
      </c>
      <c r="B9" s="24">
        <v>244</v>
      </c>
      <c r="C9" s="24">
        <v>206</v>
      </c>
      <c r="E9" s="17" t="s">
        <v>8</v>
      </c>
      <c r="F9" s="24">
        <f t="shared" ref="F9:F24" si="0">B9</f>
        <v>244</v>
      </c>
      <c r="G9" s="24">
        <f t="shared" ref="G9:G24" si="1">C9</f>
        <v>206</v>
      </c>
    </row>
    <row r="10" spans="1:7">
      <c r="A10" s="17" t="s">
        <v>9</v>
      </c>
      <c r="B10" s="24">
        <v>324</v>
      </c>
      <c r="C10" s="24">
        <v>297</v>
      </c>
      <c r="E10" s="17" t="s">
        <v>9</v>
      </c>
      <c r="F10" s="24">
        <f t="shared" si="0"/>
        <v>324</v>
      </c>
      <c r="G10" s="24">
        <f t="shared" si="1"/>
        <v>297</v>
      </c>
    </row>
    <row r="11" spans="1:7">
      <c r="A11" s="17" t="s">
        <v>10</v>
      </c>
      <c r="B11" s="24">
        <v>1292</v>
      </c>
      <c r="C11" s="24">
        <v>846</v>
      </c>
      <c r="E11" s="17" t="s">
        <v>10</v>
      </c>
      <c r="F11" s="24">
        <f t="shared" si="0"/>
        <v>1292</v>
      </c>
      <c r="G11" s="24">
        <f t="shared" si="1"/>
        <v>846</v>
      </c>
    </row>
    <row r="12" spans="1:7">
      <c r="A12" s="17" t="s">
        <v>11</v>
      </c>
      <c r="B12" s="24">
        <v>1784</v>
      </c>
      <c r="C12" s="24">
        <v>1258</v>
      </c>
      <c r="E12" s="17" t="s">
        <v>11</v>
      </c>
      <c r="F12" s="24">
        <f t="shared" si="0"/>
        <v>1784</v>
      </c>
      <c r="G12" s="24">
        <f t="shared" si="1"/>
        <v>1258</v>
      </c>
    </row>
    <row r="13" spans="1:7">
      <c r="A13" s="17" t="s">
        <v>12</v>
      </c>
      <c r="B13" s="24">
        <v>1723</v>
      </c>
      <c r="C13" s="24">
        <v>1256</v>
      </c>
      <c r="E13" s="17" t="s">
        <v>12</v>
      </c>
      <c r="F13" s="24">
        <f t="shared" si="0"/>
        <v>1723</v>
      </c>
      <c r="G13" s="24">
        <f t="shared" si="1"/>
        <v>1256</v>
      </c>
    </row>
    <row r="14" spans="1:7">
      <c r="A14" s="17" t="s">
        <v>13</v>
      </c>
      <c r="B14" s="24">
        <v>1572</v>
      </c>
      <c r="C14" s="24">
        <v>1351</v>
      </c>
      <c r="E14" s="17" t="s">
        <v>13</v>
      </c>
      <c r="F14" s="24">
        <f t="shared" si="0"/>
        <v>1572</v>
      </c>
      <c r="G14" s="24">
        <f t="shared" si="1"/>
        <v>1351</v>
      </c>
    </row>
    <row r="15" spans="1:7">
      <c r="A15" s="17" t="s">
        <v>14</v>
      </c>
      <c r="B15" s="24">
        <v>1649</v>
      </c>
      <c r="C15" s="24">
        <v>1802</v>
      </c>
      <c r="E15" s="17" t="s">
        <v>14</v>
      </c>
      <c r="F15" s="24">
        <f t="shared" si="0"/>
        <v>1649</v>
      </c>
      <c r="G15" s="24">
        <f t="shared" si="1"/>
        <v>1802</v>
      </c>
    </row>
    <row r="16" spans="1:7">
      <c r="A16" s="17" t="s">
        <v>15</v>
      </c>
      <c r="B16" s="24">
        <v>2056</v>
      </c>
      <c r="C16" s="24">
        <v>2418</v>
      </c>
      <c r="E16" s="17" t="s">
        <v>15</v>
      </c>
      <c r="F16" s="24">
        <f t="shared" si="0"/>
        <v>2056</v>
      </c>
      <c r="G16" s="24">
        <f t="shared" si="1"/>
        <v>2418</v>
      </c>
    </row>
    <row r="17" spans="1:7">
      <c r="A17" s="17" t="s">
        <v>16</v>
      </c>
      <c r="B17" s="24">
        <v>2172</v>
      </c>
      <c r="C17" s="24">
        <v>3331</v>
      </c>
      <c r="E17" s="17" t="s">
        <v>16</v>
      </c>
      <c r="F17" s="24">
        <f t="shared" si="0"/>
        <v>2172</v>
      </c>
      <c r="G17" s="24">
        <f t="shared" si="1"/>
        <v>3331</v>
      </c>
    </row>
    <row r="18" spans="1:7">
      <c r="A18" s="17" t="s">
        <v>17</v>
      </c>
      <c r="B18" s="24">
        <v>2663</v>
      </c>
      <c r="C18" s="24">
        <v>4136</v>
      </c>
      <c r="E18" s="17" t="s">
        <v>17</v>
      </c>
      <c r="F18" s="24">
        <f t="shared" si="0"/>
        <v>2663</v>
      </c>
      <c r="G18" s="24">
        <f t="shared" si="1"/>
        <v>4136</v>
      </c>
    </row>
    <row r="19" spans="1:7">
      <c r="A19" s="17" t="s">
        <v>18</v>
      </c>
      <c r="B19" s="24">
        <v>3037</v>
      </c>
      <c r="C19" s="24">
        <v>4907</v>
      </c>
      <c r="E19" s="17" t="s">
        <v>18</v>
      </c>
      <c r="F19" s="24">
        <f t="shared" si="0"/>
        <v>3037</v>
      </c>
      <c r="G19" s="24">
        <f t="shared" si="1"/>
        <v>4907</v>
      </c>
    </row>
    <row r="20" spans="1:7">
      <c r="A20" s="17" t="s">
        <v>19</v>
      </c>
      <c r="B20" s="24">
        <v>3402</v>
      </c>
      <c r="C20" s="24">
        <v>5631</v>
      </c>
      <c r="E20" s="17" t="s">
        <v>19</v>
      </c>
      <c r="F20" s="24">
        <f t="shared" si="0"/>
        <v>3402</v>
      </c>
      <c r="G20" s="24">
        <f t="shared" si="1"/>
        <v>5631</v>
      </c>
    </row>
    <row r="21" spans="1:7">
      <c r="A21" s="17" t="s">
        <v>20</v>
      </c>
      <c r="B21" s="24">
        <v>4325</v>
      </c>
      <c r="C21" s="24">
        <v>7055</v>
      </c>
      <c r="E21" s="17" t="s">
        <v>20</v>
      </c>
      <c r="F21" s="24">
        <f t="shared" si="0"/>
        <v>4325</v>
      </c>
      <c r="G21" s="24">
        <f t="shared" si="1"/>
        <v>7055</v>
      </c>
    </row>
    <row r="22" spans="1:7">
      <c r="A22" s="17" t="s">
        <v>21</v>
      </c>
      <c r="B22" s="24">
        <v>4651</v>
      </c>
      <c r="C22" s="24">
        <v>8065</v>
      </c>
      <c r="E22" s="17" t="s">
        <v>21</v>
      </c>
      <c r="F22" s="24">
        <f t="shared" si="0"/>
        <v>4651</v>
      </c>
      <c r="G22" s="24">
        <f t="shared" si="1"/>
        <v>8065</v>
      </c>
    </row>
    <row r="23" spans="1:7">
      <c r="A23" s="17" t="s">
        <v>22</v>
      </c>
      <c r="B23" s="24">
        <v>5308</v>
      </c>
      <c r="C23" s="24">
        <v>8661</v>
      </c>
      <c r="E23" s="17" t="s">
        <v>22</v>
      </c>
      <c r="F23" s="24">
        <f t="shared" si="0"/>
        <v>5308</v>
      </c>
      <c r="G23" s="24">
        <f t="shared" si="1"/>
        <v>8661</v>
      </c>
    </row>
    <row r="24" spans="1:7">
      <c r="A24" s="17" t="s">
        <v>1</v>
      </c>
      <c r="B24" s="24">
        <v>12219</v>
      </c>
      <c r="C24" s="24">
        <v>17621</v>
      </c>
      <c r="E24" s="17" t="s">
        <v>1</v>
      </c>
      <c r="F24" s="24">
        <f t="shared" si="0"/>
        <v>12219</v>
      </c>
      <c r="G24" s="24">
        <f t="shared" si="1"/>
        <v>17621</v>
      </c>
    </row>
    <row r="25" spans="1:7">
      <c r="A25" s="23" t="s">
        <v>23</v>
      </c>
      <c r="B25" s="24">
        <v>49</v>
      </c>
      <c r="C25" s="24">
        <v>46</v>
      </c>
      <c r="E25" s="19" t="s">
        <v>0</v>
      </c>
      <c r="F25" s="25">
        <f>SUM(F8:F24)</f>
        <v>52198</v>
      </c>
      <c r="G25" s="25">
        <f>SUM(G8:G24)</f>
        <v>71183</v>
      </c>
    </row>
    <row r="26" spans="1:7">
      <c r="A26" s="19" t="s">
        <v>0</v>
      </c>
      <c r="B26" s="25">
        <f>SUM(B4:B25)</f>
        <v>52247</v>
      </c>
      <c r="C26" s="25">
        <f>SUM(C4:C25)</f>
        <v>71229</v>
      </c>
      <c r="D26" s="19"/>
      <c r="E26" s="21"/>
      <c r="F26" s="25"/>
      <c r="G26" s="25"/>
    </row>
  </sheetData>
  <phoneticPr fontId="1" type="noConversion"/>
  <pageMargins left="0.75" right="0.75" top="1" bottom="1" header="0.5" footer="0.5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workbookViewId="0"/>
  </sheetViews>
  <sheetFormatPr baseColWidth="10" defaultColWidth="8.83203125" defaultRowHeight="12" x14ac:dyDescent="0"/>
  <cols>
    <col min="1" max="1" width="18.83203125" customWidth="1"/>
    <col min="2" max="2" width="11.5" style="23" bestFit="1" customWidth="1"/>
    <col min="3" max="3" width="16" style="23" bestFit="1" customWidth="1"/>
    <col min="4" max="4" width="8.83203125" style="23"/>
    <col min="5" max="5" width="10.6640625" style="23" bestFit="1" customWidth="1"/>
    <col min="6" max="6" width="11.5" style="23" bestFit="1" customWidth="1"/>
    <col min="7" max="7" width="16" style="23" bestFit="1" customWidth="1"/>
  </cols>
  <sheetData>
    <row r="2" spans="1:7">
      <c r="A2" s="1" t="s">
        <v>30</v>
      </c>
    </row>
    <row r="3" spans="1:7">
      <c r="A3" s="19" t="s">
        <v>6</v>
      </c>
      <c r="B3" s="19" t="s">
        <v>3</v>
      </c>
      <c r="C3" s="19" t="s">
        <v>4</v>
      </c>
      <c r="E3" s="21" t="s">
        <v>6</v>
      </c>
      <c r="F3" s="19" t="s">
        <v>3</v>
      </c>
      <c r="G3" s="19" t="s">
        <v>4</v>
      </c>
    </row>
    <row r="4" spans="1:7">
      <c r="A4" s="23" t="s">
        <v>25</v>
      </c>
      <c r="B4" s="24">
        <v>168702</v>
      </c>
      <c r="C4" s="24">
        <v>183081</v>
      </c>
      <c r="E4" s="17" t="s">
        <v>7</v>
      </c>
      <c r="F4" s="24">
        <f>SUM(B4:B8)</f>
        <v>847364</v>
      </c>
      <c r="G4" s="24">
        <f>SUM(C4:C8)</f>
        <v>913339</v>
      </c>
    </row>
    <row r="5" spans="1:7">
      <c r="A5" s="23">
        <v>1</v>
      </c>
      <c r="B5" s="24">
        <v>164947</v>
      </c>
      <c r="C5" s="24">
        <v>181150</v>
      </c>
      <c r="E5" s="17" t="s">
        <v>8</v>
      </c>
      <c r="F5" s="24">
        <f>SUM(B9:B13)</f>
        <v>850579</v>
      </c>
      <c r="G5" s="24">
        <f>SUM(C9:C13)</f>
        <v>945206</v>
      </c>
    </row>
    <row r="6" spans="1:7">
      <c r="A6" s="23">
        <v>2</v>
      </c>
      <c r="B6" s="24">
        <v>168099</v>
      </c>
      <c r="C6" s="24">
        <v>179845</v>
      </c>
      <c r="E6" s="17" t="s">
        <v>9</v>
      </c>
      <c r="F6" s="24">
        <f>SUM(B14:B18)</f>
        <v>916926</v>
      </c>
      <c r="G6" s="24">
        <f>SUM(C14:C18)</f>
        <v>970575</v>
      </c>
    </row>
    <row r="7" spans="1:7">
      <c r="A7" s="23">
        <v>3</v>
      </c>
      <c r="B7" s="24">
        <v>171993</v>
      </c>
      <c r="C7" s="24">
        <v>183676</v>
      </c>
      <c r="E7" s="17" t="s">
        <v>10</v>
      </c>
      <c r="F7" s="24">
        <f>SUM(B19:B23)</f>
        <v>934602</v>
      </c>
      <c r="G7" s="24">
        <f>SUM(C19:C23)</f>
        <v>1029218</v>
      </c>
    </row>
    <row r="8" spans="1:7">
      <c r="A8" s="23">
        <v>4</v>
      </c>
      <c r="B8" s="24">
        <v>173623</v>
      </c>
      <c r="C8" s="24">
        <v>185587</v>
      </c>
      <c r="E8" s="17" t="s">
        <v>11</v>
      </c>
      <c r="F8" s="24">
        <f t="shared" ref="F8:F20" si="0">B24</f>
        <v>819853</v>
      </c>
      <c r="G8" s="24">
        <f t="shared" ref="G8:G20" si="1">C24</f>
        <v>914423</v>
      </c>
    </row>
    <row r="9" spans="1:7">
      <c r="A9" s="23">
        <v>5</v>
      </c>
      <c r="B9" s="24">
        <v>177456</v>
      </c>
      <c r="C9" s="24">
        <v>196807</v>
      </c>
      <c r="E9" s="17" t="s">
        <v>12</v>
      </c>
      <c r="F9" s="24">
        <f t="shared" si="0"/>
        <v>685373</v>
      </c>
      <c r="G9" s="24">
        <f t="shared" si="1"/>
        <v>820035</v>
      </c>
    </row>
    <row r="10" spans="1:7">
      <c r="A10" s="23">
        <v>6</v>
      </c>
      <c r="B10" s="24">
        <v>165468</v>
      </c>
      <c r="C10" s="24">
        <v>189031</v>
      </c>
      <c r="E10" s="17" t="s">
        <v>13</v>
      </c>
      <c r="F10" s="24">
        <f t="shared" si="0"/>
        <v>616696</v>
      </c>
      <c r="G10" s="24">
        <f t="shared" si="1"/>
        <v>837181</v>
      </c>
    </row>
    <row r="11" spans="1:7">
      <c r="A11" s="23">
        <v>7</v>
      </c>
      <c r="B11" s="24">
        <v>169548</v>
      </c>
      <c r="C11" s="24">
        <v>185257</v>
      </c>
      <c r="E11" s="17" t="s">
        <v>14</v>
      </c>
      <c r="F11" s="24">
        <f t="shared" si="0"/>
        <v>557721</v>
      </c>
      <c r="G11" s="24">
        <f t="shared" si="1"/>
        <v>867514</v>
      </c>
    </row>
    <row r="12" spans="1:7">
      <c r="A12" s="23">
        <v>8</v>
      </c>
      <c r="B12" s="24">
        <v>170707</v>
      </c>
      <c r="C12" s="24">
        <v>182895</v>
      </c>
      <c r="E12" s="17" t="s">
        <v>15</v>
      </c>
      <c r="F12" s="24">
        <f t="shared" si="0"/>
        <v>461225</v>
      </c>
      <c r="G12" s="24">
        <f t="shared" si="1"/>
        <v>781380</v>
      </c>
    </row>
    <row r="13" spans="1:7">
      <c r="A13" s="23">
        <v>9</v>
      </c>
      <c r="B13" s="24">
        <v>167400</v>
      </c>
      <c r="C13" s="24">
        <v>191216</v>
      </c>
      <c r="E13" s="17" t="s">
        <v>16</v>
      </c>
      <c r="F13" s="24">
        <f t="shared" si="0"/>
        <v>384029</v>
      </c>
      <c r="G13" s="24">
        <f t="shared" si="1"/>
        <v>667259</v>
      </c>
    </row>
    <row r="14" spans="1:7">
      <c r="A14" s="23">
        <v>10</v>
      </c>
      <c r="B14" s="24">
        <v>175054</v>
      </c>
      <c r="C14" s="24">
        <v>192088</v>
      </c>
      <c r="E14" s="17" t="s">
        <v>17</v>
      </c>
      <c r="F14" s="24">
        <f t="shared" si="0"/>
        <v>331372</v>
      </c>
      <c r="G14" s="24">
        <f t="shared" si="1"/>
        <v>548390</v>
      </c>
    </row>
    <row r="15" spans="1:7">
      <c r="A15" s="23">
        <v>11</v>
      </c>
      <c r="B15" s="24">
        <v>183150</v>
      </c>
      <c r="C15" s="24">
        <v>194605</v>
      </c>
      <c r="E15" s="17" t="s">
        <v>18</v>
      </c>
      <c r="F15" s="24">
        <f t="shared" si="0"/>
        <v>263131</v>
      </c>
      <c r="G15" s="24">
        <f t="shared" si="1"/>
        <v>424619</v>
      </c>
    </row>
    <row r="16" spans="1:7">
      <c r="A16" s="23">
        <v>12</v>
      </c>
      <c r="B16" s="24">
        <v>185823</v>
      </c>
      <c r="C16" s="24">
        <v>194882</v>
      </c>
      <c r="E16" s="17" t="s">
        <v>19</v>
      </c>
      <c r="F16" s="24">
        <f t="shared" si="0"/>
        <v>231472</v>
      </c>
      <c r="G16" s="24">
        <f t="shared" si="1"/>
        <v>351702</v>
      </c>
    </row>
    <row r="17" spans="1:7">
      <c r="A17" s="23">
        <v>13</v>
      </c>
      <c r="B17" s="24">
        <v>184542</v>
      </c>
      <c r="C17" s="24">
        <v>189843</v>
      </c>
      <c r="E17" s="17" t="s">
        <v>20</v>
      </c>
      <c r="F17" s="24">
        <f t="shared" si="0"/>
        <v>171950</v>
      </c>
      <c r="G17" s="24">
        <f t="shared" si="1"/>
        <v>285196</v>
      </c>
    </row>
    <row r="18" spans="1:7">
      <c r="A18" s="23">
        <v>14</v>
      </c>
      <c r="B18" s="24">
        <v>188357</v>
      </c>
      <c r="C18" s="24">
        <v>199157</v>
      </c>
      <c r="E18" s="17" t="s">
        <v>21</v>
      </c>
      <c r="F18" s="24">
        <f t="shared" si="0"/>
        <v>139544</v>
      </c>
      <c r="G18" s="24">
        <f t="shared" si="1"/>
        <v>216227</v>
      </c>
    </row>
    <row r="19" spans="1:7">
      <c r="A19" s="23">
        <v>15</v>
      </c>
      <c r="B19" s="24">
        <v>185528</v>
      </c>
      <c r="C19" s="24">
        <v>197143</v>
      </c>
      <c r="E19" s="17" t="s">
        <v>22</v>
      </c>
      <c r="F19" s="24">
        <f t="shared" si="0"/>
        <v>96984</v>
      </c>
      <c r="G19" s="24">
        <f t="shared" si="1"/>
        <v>137857</v>
      </c>
    </row>
    <row r="20" spans="1:7">
      <c r="A20" s="23">
        <v>16</v>
      </c>
      <c r="B20" s="24">
        <v>182913</v>
      </c>
      <c r="C20" s="24">
        <v>202578</v>
      </c>
      <c r="E20" s="17" t="s">
        <v>1</v>
      </c>
      <c r="F20" s="24">
        <f t="shared" si="0"/>
        <v>104780</v>
      </c>
      <c r="G20" s="24">
        <f t="shared" si="1"/>
        <v>134881</v>
      </c>
    </row>
    <row r="21" spans="1:7">
      <c r="A21" s="23">
        <v>17</v>
      </c>
      <c r="B21" s="24">
        <v>192669</v>
      </c>
      <c r="C21" s="24">
        <v>213900</v>
      </c>
      <c r="E21" s="19" t="s">
        <v>0</v>
      </c>
      <c r="F21" s="25">
        <f>SUM(F4:F20)</f>
        <v>8413601</v>
      </c>
      <c r="G21" s="25">
        <f>SUM(G4:G20)</f>
        <v>10845002</v>
      </c>
    </row>
    <row r="22" spans="1:7">
      <c r="A22" s="23">
        <v>18</v>
      </c>
      <c r="B22" s="24">
        <v>194037</v>
      </c>
      <c r="C22" s="24">
        <v>216177</v>
      </c>
    </row>
    <row r="23" spans="1:7">
      <c r="A23" s="23">
        <v>19</v>
      </c>
      <c r="B23" s="24">
        <v>179455</v>
      </c>
      <c r="C23" s="24">
        <v>199420</v>
      </c>
    </row>
    <row r="24" spans="1:7">
      <c r="A24" s="22" t="s">
        <v>11</v>
      </c>
      <c r="B24" s="24">
        <v>819853</v>
      </c>
      <c r="C24" s="24">
        <v>914423</v>
      </c>
    </row>
    <row r="25" spans="1:7">
      <c r="A25" s="22" t="s">
        <v>12</v>
      </c>
      <c r="B25" s="24">
        <v>685373</v>
      </c>
      <c r="C25" s="24">
        <v>820035</v>
      </c>
    </row>
    <row r="26" spans="1:7">
      <c r="A26" s="22" t="s">
        <v>13</v>
      </c>
      <c r="B26" s="24">
        <v>616696</v>
      </c>
      <c r="C26" s="24">
        <v>837181</v>
      </c>
    </row>
    <row r="27" spans="1:7">
      <c r="A27" s="22" t="s">
        <v>14</v>
      </c>
      <c r="B27" s="24">
        <v>557721</v>
      </c>
      <c r="C27" s="24">
        <v>867514</v>
      </c>
    </row>
    <row r="28" spans="1:7">
      <c r="A28" s="22" t="s">
        <v>15</v>
      </c>
      <c r="B28" s="24">
        <v>461225</v>
      </c>
      <c r="C28" s="24">
        <v>781380</v>
      </c>
    </row>
    <row r="29" spans="1:7">
      <c r="A29" s="22" t="s">
        <v>16</v>
      </c>
      <c r="B29" s="24">
        <v>384029</v>
      </c>
      <c r="C29" s="24">
        <v>667259</v>
      </c>
    </row>
    <row r="30" spans="1:7">
      <c r="A30" s="22" t="s">
        <v>17</v>
      </c>
      <c r="B30" s="24">
        <v>331372</v>
      </c>
      <c r="C30" s="24">
        <v>548390</v>
      </c>
    </row>
    <row r="31" spans="1:7">
      <c r="A31" s="22" t="s">
        <v>18</v>
      </c>
      <c r="B31" s="24">
        <v>263131</v>
      </c>
      <c r="C31" s="24">
        <v>424619</v>
      </c>
    </row>
    <row r="32" spans="1:7">
      <c r="A32" s="22" t="s">
        <v>19</v>
      </c>
      <c r="B32" s="24">
        <v>231472</v>
      </c>
      <c r="C32" s="24">
        <v>351702</v>
      </c>
    </row>
    <row r="33" spans="1:3">
      <c r="A33" s="22" t="s">
        <v>20</v>
      </c>
      <c r="B33" s="24">
        <v>171950</v>
      </c>
      <c r="C33" s="24">
        <v>285196</v>
      </c>
    </row>
    <row r="34" spans="1:3">
      <c r="A34" s="22" t="s">
        <v>21</v>
      </c>
      <c r="B34" s="24">
        <v>139544</v>
      </c>
      <c r="C34" s="24">
        <v>216227</v>
      </c>
    </row>
    <row r="35" spans="1:3">
      <c r="A35" s="22" t="s">
        <v>22</v>
      </c>
      <c r="B35" s="24">
        <v>96984</v>
      </c>
      <c r="C35" s="24">
        <v>137857</v>
      </c>
    </row>
    <row r="36" spans="1:3">
      <c r="A36" s="22" t="s">
        <v>1</v>
      </c>
      <c r="B36" s="24">
        <v>104780</v>
      </c>
      <c r="C36" s="24">
        <v>134881</v>
      </c>
    </row>
    <row r="37" spans="1:3">
      <c r="A37" s="19" t="s">
        <v>0</v>
      </c>
      <c r="B37" s="25">
        <v>8413601</v>
      </c>
      <c r="C37" s="25">
        <v>10845002</v>
      </c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workbookViewId="0"/>
  </sheetViews>
  <sheetFormatPr baseColWidth="10" defaultColWidth="8.83203125" defaultRowHeight="12" x14ac:dyDescent="0"/>
  <cols>
    <col min="1" max="1" width="12.5" bestFit="1" customWidth="1"/>
    <col min="2" max="2" width="12.5" style="23" bestFit="1" customWidth="1"/>
    <col min="3" max="3" width="18" style="23" bestFit="1" customWidth="1"/>
    <col min="5" max="5" width="12.5" customWidth="1"/>
    <col min="6" max="6" width="12.5" style="23" bestFit="1" customWidth="1"/>
    <col min="7" max="7" width="18" style="23" bestFit="1" customWidth="1"/>
    <col min="8" max="8" width="8.83203125" style="23"/>
    <col min="9" max="11" width="12.5" customWidth="1"/>
    <col min="12" max="12" width="17.5" customWidth="1"/>
    <col min="13" max="13" width="18" bestFit="1" customWidth="1"/>
    <col min="14" max="14" width="8.33203125" style="8" customWidth="1"/>
    <col min="15" max="15" width="13.83203125" bestFit="1" customWidth="1"/>
    <col min="16" max="16" width="22.33203125" bestFit="1" customWidth="1"/>
    <col min="17" max="17" width="21.5" customWidth="1"/>
    <col min="18" max="18" width="21.1640625" bestFit="1" customWidth="1"/>
  </cols>
  <sheetData>
    <row r="1" spans="1:18">
      <c r="A1" s="19" t="s">
        <v>5</v>
      </c>
      <c r="E1" s="19" t="s">
        <v>31</v>
      </c>
      <c r="K1" s="1" t="s">
        <v>34</v>
      </c>
      <c r="L1" s="23"/>
      <c r="M1" s="23"/>
      <c r="N1" s="37"/>
      <c r="O1" s="19" t="s">
        <v>32</v>
      </c>
      <c r="P1" s="19" t="s">
        <v>3</v>
      </c>
      <c r="Q1" s="19" t="s">
        <v>4</v>
      </c>
      <c r="R1" s="19" t="s">
        <v>4</v>
      </c>
    </row>
    <row r="2" spans="1:18">
      <c r="A2" s="16" t="s">
        <v>6</v>
      </c>
      <c r="B2" s="16" t="s">
        <v>3</v>
      </c>
      <c r="C2" s="16" t="s">
        <v>4</v>
      </c>
      <c r="D2" s="1"/>
      <c r="E2" s="16" t="s">
        <v>6</v>
      </c>
      <c r="F2" s="16" t="s">
        <v>3</v>
      </c>
      <c r="G2" s="16" t="s">
        <v>4</v>
      </c>
      <c r="H2" s="19"/>
      <c r="K2" s="16" t="s">
        <v>6</v>
      </c>
      <c r="L2" s="16" t="s">
        <v>3</v>
      </c>
      <c r="M2" s="16" t="s">
        <v>4</v>
      </c>
      <c r="N2" s="21"/>
      <c r="O2" s="16" t="s">
        <v>6</v>
      </c>
      <c r="P2" s="16" t="s">
        <v>37</v>
      </c>
      <c r="Q2" s="16" t="s">
        <v>38</v>
      </c>
      <c r="R2" s="16" t="s">
        <v>39</v>
      </c>
    </row>
    <row r="3" spans="1:18">
      <c r="A3" s="17" t="s">
        <v>7</v>
      </c>
      <c r="B3" s="26">
        <f>Deaths!F8</f>
        <v>3777</v>
      </c>
      <c r="C3" s="26">
        <f>Deaths!G8</f>
        <v>2342</v>
      </c>
      <c r="E3" s="17" t="s">
        <v>7</v>
      </c>
      <c r="F3" s="24">
        <f>Population!F4</f>
        <v>847364</v>
      </c>
      <c r="G3" s="24">
        <f>Population!G4</f>
        <v>913339</v>
      </c>
      <c r="K3" s="17" t="s">
        <v>7</v>
      </c>
      <c r="L3" s="31">
        <f>B3/F3</f>
        <v>4.4573524482984881E-3</v>
      </c>
      <c r="M3" s="31">
        <f>C3/G3</f>
        <v>2.5642176672626485E-3</v>
      </c>
      <c r="N3" s="38"/>
      <c r="O3" s="17" t="s">
        <v>7</v>
      </c>
      <c r="P3" s="24">
        <f>F3</f>
        <v>847364</v>
      </c>
      <c r="Q3" s="31">
        <f>M3</f>
        <v>2.5642176672626485E-3</v>
      </c>
      <c r="R3" s="24">
        <f>P3*Q3</f>
        <v>2172.8257394023467</v>
      </c>
    </row>
    <row r="4" spans="1:18">
      <c r="A4" s="17" t="s">
        <v>8</v>
      </c>
      <c r="B4" s="26">
        <f>Deaths!F9</f>
        <v>244</v>
      </c>
      <c r="C4" s="26">
        <f>Deaths!G9</f>
        <v>206</v>
      </c>
      <c r="E4" s="17" t="s">
        <v>8</v>
      </c>
      <c r="F4" s="24">
        <f>Population!F5</f>
        <v>850579</v>
      </c>
      <c r="G4" s="24">
        <f>Population!G5</f>
        <v>945206</v>
      </c>
      <c r="K4" s="17" t="s">
        <v>8</v>
      </c>
      <c r="L4" s="31">
        <f>B4/F4</f>
        <v>2.8686341891817223E-4</v>
      </c>
      <c r="M4" s="31">
        <f>C4/G4</f>
        <v>2.1794190895952839E-4</v>
      </c>
      <c r="N4" s="38"/>
      <c r="O4" s="17" t="s">
        <v>8</v>
      </c>
      <c r="P4" s="24">
        <f t="shared" ref="P4:P19" si="0">F4</f>
        <v>850579</v>
      </c>
      <c r="Q4" s="31">
        <f>M4</f>
        <v>2.1794190895952839E-4</v>
      </c>
      <c r="R4" s="24">
        <f t="shared" ref="R4:R19" si="1">P4*Q4</f>
        <v>185.37681098088669</v>
      </c>
    </row>
    <row r="5" spans="1:18">
      <c r="A5" s="17" t="s">
        <v>9</v>
      </c>
      <c r="B5" s="26">
        <f>Deaths!F10</f>
        <v>324</v>
      </c>
      <c r="C5" s="26">
        <f>Deaths!G10</f>
        <v>297</v>
      </c>
      <c r="E5" s="17" t="s">
        <v>9</v>
      </c>
      <c r="F5" s="24">
        <f>Population!F6</f>
        <v>916926</v>
      </c>
      <c r="G5" s="24">
        <f>Population!G6</f>
        <v>970575</v>
      </c>
      <c r="K5" s="17" t="s">
        <v>9</v>
      </c>
      <c r="L5" s="31">
        <f>B5/F5</f>
        <v>3.5335457823204927E-4</v>
      </c>
      <c r="M5" s="31">
        <f>C5/G5</f>
        <v>3.060041727841743E-4</v>
      </c>
      <c r="N5" s="38"/>
      <c r="O5" s="17" t="s">
        <v>9</v>
      </c>
      <c r="P5" s="24">
        <f t="shared" si="0"/>
        <v>916926</v>
      </c>
      <c r="Q5" s="31">
        <f>M5</f>
        <v>3.060041727841743E-4</v>
      </c>
      <c r="R5" s="24">
        <f t="shared" si="1"/>
        <v>280.58318213430181</v>
      </c>
    </row>
    <row r="6" spans="1:18">
      <c r="A6" s="17" t="s">
        <v>10</v>
      </c>
      <c r="B6" s="26">
        <f>Deaths!F11</f>
        <v>1292</v>
      </c>
      <c r="C6" s="26">
        <f>Deaths!G11</f>
        <v>846</v>
      </c>
      <c r="E6" s="17" t="s">
        <v>10</v>
      </c>
      <c r="F6" s="24">
        <f>Population!F7</f>
        <v>934602</v>
      </c>
      <c r="G6" s="24">
        <f>Population!G7</f>
        <v>1029218</v>
      </c>
      <c r="K6" s="17" t="s">
        <v>10</v>
      </c>
      <c r="L6" s="31">
        <f>B6/F6</f>
        <v>1.3824066287039831E-3</v>
      </c>
      <c r="M6" s="31">
        <f>C6/G6</f>
        <v>8.2198329216939467E-4</v>
      </c>
      <c r="N6" s="38"/>
      <c r="O6" s="17" t="s">
        <v>10</v>
      </c>
      <c r="P6" s="24">
        <f t="shared" si="0"/>
        <v>934602</v>
      </c>
      <c r="Q6" s="31">
        <f>M6</f>
        <v>8.2198329216939467E-4</v>
      </c>
      <c r="R6" s="24">
        <f t="shared" si="1"/>
        <v>768.22722882810058</v>
      </c>
    </row>
    <row r="7" spans="1:18">
      <c r="A7" s="17" t="s">
        <v>11</v>
      </c>
      <c r="B7" s="26">
        <f>Deaths!F12</f>
        <v>1784</v>
      </c>
      <c r="C7" s="26">
        <f>Deaths!G12</f>
        <v>1258</v>
      </c>
      <c r="E7" s="17" t="s">
        <v>11</v>
      </c>
      <c r="F7" s="24">
        <f>Population!F8</f>
        <v>819853</v>
      </c>
      <c r="G7" s="24">
        <f>Population!G8</f>
        <v>914423</v>
      </c>
      <c r="K7" s="17" t="s">
        <v>11</v>
      </c>
      <c r="L7" s="31">
        <f>B7/F7</f>
        <v>2.1759998438744509E-3</v>
      </c>
      <c r="M7" s="31">
        <f>C7/G7</f>
        <v>1.3757309254032325E-3</v>
      </c>
      <c r="N7" s="38"/>
      <c r="O7" s="17" t="s">
        <v>11</v>
      </c>
      <c r="P7" s="24">
        <f t="shared" si="0"/>
        <v>819853</v>
      </c>
      <c r="Q7" s="31">
        <f>M7</f>
        <v>1.3757309254032325E-3</v>
      </c>
      <c r="R7" s="24">
        <f t="shared" si="1"/>
        <v>1127.8971263846163</v>
      </c>
    </row>
    <row r="8" spans="1:18">
      <c r="A8" s="17" t="s">
        <v>12</v>
      </c>
      <c r="B8" s="26">
        <f>Deaths!F13</f>
        <v>1723</v>
      </c>
      <c r="C8" s="26">
        <f>Deaths!G13</f>
        <v>1256</v>
      </c>
      <c r="E8" s="17" t="s">
        <v>12</v>
      </c>
      <c r="F8" s="24">
        <f>Population!F9</f>
        <v>685373</v>
      </c>
      <c r="G8" s="24">
        <f>Population!G9</f>
        <v>820035</v>
      </c>
      <c r="K8" s="17" t="s">
        <v>12</v>
      </c>
      <c r="L8" s="31">
        <f>B8/F8</f>
        <v>2.5139595519520028E-3</v>
      </c>
      <c r="M8" s="31">
        <f>C8/G8</f>
        <v>1.5316419421122268E-3</v>
      </c>
      <c r="N8" s="38"/>
      <c r="O8" s="17" t="s">
        <v>12</v>
      </c>
      <c r="P8" s="24">
        <f t="shared" si="0"/>
        <v>685373</v>
      </c>
      <c r="Q8" s="31">
        <f>M8</f>
        <v>1.5316419421122268E-3</v>
      </c>
      <c r="R8" s="24">
        <f t="shared" si="1"/>
        <v>1049.7460327912831</v>
      </c>
    </row>
    <row r="9" spans="1:18">
      <c r="A9" s="17" t="s">
        <v>13</v>
      </c>
      <c r="B9" s="26">
        <f>Deaths!F14</f>
        <v>1572</v>
      </c>
      <c r="C9" s="26">
        <f>Deaths!G14</f>
        <v>1351</v>
      </c>
      <c r="E9" s="17" t="s">
        <v>13</v>
      </c>
      <c r="F9" s="24">
        <f>Population!F10</f>
        <v>616696</v>
      </c>
      <c r="G9" s="24">
        <f>Population!G10</f>
        <v>837181</v>
      </c>
      <c r="K9" s="17" t="s">
        <v>13</v>
      </c>
      <c r="L9" s="31">
        <f>B9/F9</f>
        <v>2.5490679362278985E-3</v>
      </c>
      <c r="M9" s="31">
        <f>C9/G9</f>
        <v>1.6137489981258534E-3</v>
      </c>
      <c r="N9" s="38"/>
      <c r="O9" s="17" t="s">
        <v>13</v>
      </c>
      <c r="P9" s="24">
        <f t="shared" si="0"/>
        <v>616696</v>
      </c>
      <c r="Q9" s="31">
        <f>M9</f>
        <v>1.6137489981258534E-3</v>
      </c>
      <c r="R9" s="24">
        <f t="shared" si="1"/>
        <v>995.19255214822124</v>
      </c>
    </row>
    <row r="10" spans="1:18">
      <c r="A10" s="17" t="s">
        <v>14</v>
      </c>
      <c r="B10" s="26">
        <f>Deaths!F15</f>
        <v>1649</v>
      </c>
      <c r="C10" s="26">
        <f>Deaths!G15</f>
        <v>1802</v>
      </c>
      <c r="E10" s="17" t="s">
        <v>14</v>
      </c>
      <c r="F10" s="24">
        <f>Population!F11</f>
        <v>557721</v>
      </c>
      <c r="G10" s="24">
        <f>Population!G11</f>
        <v>867514</v>
      </c>
      <c r="K10" s="17" t="s">
        <v>14</v>
      </c>
      <c r="L10" s="31">
        <f>B10/F10</f>
        <v>2.9566754703516632E-3</v>
      </c>
      <c r="M10" s="31">
        <f>C10/G10</f>
        <v>2.0771999068602926E-3</v>
      </c>
      <c r="N10" s="38"/>
      <c r="O10" s="17" t="s">
        <v>14</v>
      </c>
      <c r="P10" s="24">
        <f t="shared" si="0"/>
        <v>557721</v>
      </c>
      <c r="Q10" s="31">
        <f>M10</f>
        <v>2.0771999068602926E-3</v>
      </c>
      <c r="R10" s="24">
        <f t="shared" si="1"/>
        <v>1158.4980092540293</v>
      </c>
    </row>
    <row r="11" spans="1:18">
      <c r="A11" s="17" t="s">
        <v>15</v>
      </c>
      <c r="B11" s="26">
        <f>Deaths!F16</f>
        <v>2056</v>
      </c>
      <c r="C11" s="26">
        <f>Deaths!G16</f>
        <v>2418</v>
      </c>
      <c r="E11" s="17" t="s">
        <v>15</v>
      </c>
      <c r="F11" s="24">
        <f>Population!F12</f>
        <v>461225</v>
      </c>
      <c r="G11" s="24">
        <f>Population!G12</f>
        <v>781380</v>
      </c>
      <c r="K11" s="17" t="s">
        <v>15</v>
      </c>
      <c r="L11" s="31">
        <f>B11/F11</f>
        <v>4.4576941839666109E-3</v>
      </c>
      <c r="M11" s="31">
        <f>C11/G11</f>
        <v>3.094525071028181E-3</v>
      </c>
      <c r="N11" s="38"/>
      <c r="O11" s="17" t="s">
        <v>15</v>
      </c>
      <c r="P11" s="24">
        <f t="shared" si="0"/>
        <v>461225</v>
      </c>
      <c r="Q11" s="31">
        <f>M11</f>
        <v>3.094525071028181E-3</v>
      </c>
      <c r="R11" s="24">
        <f t="shared" si="1"/>
        <v>1427.2723258849728</v>
      </c>
    </row>
    <row r="12" spans="1:18">
      <c r="A12" s="17" t="s">
        <v>16</v>
      </c>
      <c r="B12" s="26">
        <f>Deaths!F17</f>
        <v>2172</v>
      </c>
      <c r="C12" s="26">
        <f>Deaths!G17</f>
        <v>3331</v>
      </c>
      <c r="E12" s="17" t="s">
        <v>16</v>
      </c>
      <c r="F12" s="24">
        <f>Population!F13</f>
        <v>384029</v>
      </c>
      <c r="G12" s="24">
        <f>Population!G13</f>
        <v>667259</v>
      </c>
      <c r="K12" s="17" t="s">
        <v>16</v>
      </c>
      <c r="L12" s="31">
        <f>B12/F12</f>
        <v>5.6558228675438575E-3</v>
      </c>
      <c r="M12" s="31">
        <f>C12/G12</f>
        <v>4.9920645506467505E-3</v>
      </c>
      <c r="N12" s="38"/>
      <c r="O12" s="17" t="s">
        <v>16</v>
      </c>
      <c r="P12" s="24">
        <f t="shared" si="0"/>
        <v>384029</v>
      </c>
      <c r="Q12" s="31">
        <f>M12</f>
        <v>4.9920645506467505E-3</v>
      </c>
      <c r="R12" s="24">
        <f t="shared" si="1"/>
        <v>1917.0975573203209</v>
      </c>
    </row>
    <row r="13" spans="1:18">
      <c r="A13" s="17" t="s">
        <v>17</v>
      </c>
      <c r="B13" s="26">
        <f>Deaths!F18</f>
        <v>2663</v>
      </c>
      <c r="C13" s="26">
        <f>Deaths!G18</f>
        <v>4136</v>
      </c>
      <c r="E13" s="17" t="s">
        <v>17</v>
      </c>
      <c r="F13" s="24">
        <f>Population!F14</f>
        <v>331372</v>
      </c>
      <c r="G13" s="24">
        <f>Population!G14</f>
        <v>548390</v>
      </c>
      <c r="K13" s="17" t="s">
        <v>17</v>
      </c>
      <c r="L13" s="31">
        <f>B13/F13</f>
        <v>8.0362855039049774E-3</v>
      </c>
      <c r="M13" s="31">
        <f>C13/G13</f>
        <v>7.5420777184120793E-3</v>
      </c>
      <c r="N13" s="38"/>
      <c r="O13" s="17" t="s">
        <v>17</v>
      </c>
      <c r="P13" s="24">
        <f t="shared" si="0"/>
        <v>331372</v>
      </c>
      <c r="Q13" s="31">
        <f>M13</f>
        <v>7.5420777184120793E-3</v>
      </c>
      <c r="R13" s="24">
        <f t="shared" si="1"/>
        <v>2499.2333777056474</v>
      </c>
    </row>
    <row r="14" spans="1:18">
      <c r="A14" s="17" t="s">
        <v>18</v>
      </c>
      <c r="B14" s="26">
        <f>Deaths!F19</f>
        <v>3037</v>
      </c>
      <c r="C14" s="26">
        <f>Deaths!G19</f>
        <v>4907</v>
      </c>
      <c r="E14" s="17" t="s">
        <v>18</v>
      </c>
      <c r="F14" s="24">
        <f>Population!F15</f>
        <v>263131</v>
      </c>
      <c r="G14" s="24">
        <f>Population!G15</f>
        <v>424619</v>
      </c>
      <c r="K14" s="17" t="s">
        <v>18</v>
      </c>
      <c r="L14" s="31">
        <f>B14/F14</f>
        <v>1.154177956987204E-2</v>
      </c>
      <c r="M14" s="31">
        <f>C14/G14</f>
        <v>1.1556242184169809E-2</v>
      </c>
      <c r="N14" s="38"/>
      <c r="O14" s="17" t="s">
        <v>18</v>
      </c>
      <c r="P14" s="24">
        <f t="shared" si="0"/>
        <v>263131</v>
      </c>
      <c r="Q14" s="31">
        <f>M14</f>
        <v>1.1556242184169809E-2</v>
      </c>
      <c r="R14" s="24">
        <f t="shared" si="1"/>
        <v>3040.8055621627859</v>
      </c>
    </row>
    <row r="15" spans="1:18">
      <c r="A15" s="17" t="s">
        <v>19</v>
      </c>
      <c r="B15" s="26">
        <f>Deaths!F20</f>
        <v>3402</v>
      </c>
      <c r="C15" s="26">
        <f>Deaths!G20</f>
        <v>5631</v>
      </c>
      <c r="E15" s="17" t="s">
        <v>19</v>
      </c>
      <c r="F15" s="24">
        <f>Population!F16</f>
        <v>231472</v>
      </c>
      <c r="G15" s="24">
        <f>Population!G16</f>
        <v>351702</v>
      </c>
      <c r="K15" s="17" t="s">
        <v>19</v>
      </c>
      <c r="L15" s="31">
        <f>B15/F15</f>
        <v>1.469724199903228E-2</v>
      </c>
      <c r="M15" s="31">
        <f>C15/G15</f>
        <v>1.6010713615504036E-2</v>
      </c>
      <c r="N15" s="38"/>
      <c r="O15" s="17" t="s">
        <v>19</v>
      </c>
      <c r="P15" s="24">
        <f t="shared" si="0"/>
        <v>231472</v>
      </c>
      <c r="Q15" s="31">
        <f>M15</f>
        <v>1.6010713615504036E-2</v>
      </c>
      <c r="R15" s="24">
        <f t="shared" si="1"/>
        <v>3706.0319020079501</v>
      </c>
    </row>
    <row r="16" spans="1:18">
      <c r="A16" s="17" t="s">
        <v>20</v>
      </c>
      <c r="B16" s="26">
        <f>Deaths!F21</f>
        <v>4325</v>
      </c>
      <c r="C16" s="26">
        <f>Deaths!G21</f>
        <v>7055</v>
      </c>
      <c r="E16" s="17" t="s">
        <v>20</v>
      </c>
      <c r="F16" s="24">
        <f>Population!F17</f>
        <v>171950</v>
      </c>
      <c r="G16" s="24">
        <f>Population!G17</f>
        <v>285196</v>
      </c>
      <c r="K16" s="17" t="s">
        <v>20</v>
      </c>
      <c r="L16" s="31">
        <f>B16/F16</f>
        <v>2.5152660657167782E-2</v>
      </c>
      <c r="M16" s="31">
        <f>C16/G16</f>
        <v>2.4737373595702605E-2</v>
      </c>
      <c r="N16" s="38"/>
      <c r="O16" s="17" t="s">
        <v>20</v>
      </c>
      <c r="P16" s="24">
        <f t="shared" si="0"/>
        <v>171950</v>
      </c>
      <c r="Q16" s="31">
        <f>M16</f>
        <v>2.4737373595702605E-2</v>
      </c>
      <c r="R16" s="24">
        <f t="shared" si="1"/>
        <v>4253.5913897810633</v>
      </c>
    </row>
    <row r="17" spans="1:18">
      <c r="A17" s="17" t="s">
        <v>21</v>
      </c>
      <c r="B17" s="26">
        <f>Deaths!F22</f>
        <v>4651</v>
      </c>
      <c r="C17" s="26">
        <f>Deaths!G22</f>
        <v>8065</v>
      </c>
      <c r="E17" s="17" t="s">
        <v>21</v>
      </c>
      <c r="F17" s="24">
        <f>Population!F18</f>
        <v>139544</v>
      </c>
      <c r="G17" s="24">
        <f>Population!G18</f>
        <v>216227</v>
      </c>
      <c r="K17" s="17" t="s">
        <v>21</v>
      </c>
      <c r="L17" s="31">
        <f>B17/F17</f>
        <v>3.3329989107378319E-2</v>
      </c>
      <c r="M17" s="31">
        <f>C17/G17</f>
        <v>3.7298764724109382E-2</v>
      </c>
      <c r="N17" s="38"/>
      <c r="O17" s="17" t="s">
        <v>21</v>
      </c>
      <c r="P17" s="24">
        <f t="shared" si="0"/>
        <v>139544</v>
      </c>
      <c r="Q17" s="31">
        <f>M17</f>
        <v>3.7298764724109382E-2</v>
      </c>
      <c r="R17" s="24">
        <f t="shared" si="1"/>
        <v>5204.8188246611198</v>
      </c>
    </row>
    <row r="18" spans="1:18">
      <c r="A18" s="17" t="s">
        <v>22</v>
      </c>
      <c r="B18" s="26">
        <f>Deaths!F23</f>
        <v>5308</v>
      </c>
      <c r="C18" s="26">
        <f>Deaths!G23</f>
        <v>8661</v>
      </c>
      <c r="E18" s="17" t="s">
        <v>22</v>
      </c>
      <c r="F18" s="24">
        <f>Population!F19</f>
        <v>96984</v>
      </c>
      <c r="G18" s="24">
        <f>Population!G19</f>
        <v>137857</v>
      </c>
      <c r="K18" s="17" t="s">
        <v>22</v>
      </c>
      <c r="L18" s="31">
        <f>B18/F18</f>
        <v>5.4730677225109298E-2</v>
      </c>
      <c r="M18" s="31">
        <f>C18/G18</f>
        <v>6.2825971840385325E-2</v>
      </c>
      <c r="N18" s="38"/>
      <c r="O18" s="17" t="s">
        <v>22</v>
      </c>
      <c r="P18" s="24">
        <f t="shared" si="0"/>
        <v>96984</v>
      </c>
      <c r="Q18" s="31">
        <f>M18</f>
        <v>6.2825971840385325E-2</v>
      </c>
      <c r="R18" s="24">
        <f t="shared" si="1"/>
        <v>6093.1140529679305</v>
      </c>
    </row>
    <row r="19" spans="1:18">
      <c r="A19" s="20" t="s">
        <v>1</v>
      </c>
      <c r="B19" s="27">
        <f>Deaths!F24</f>
        <v>12219</v>
      </c>
      <c r="C19" s="27">
        <f>Deaths!G24</f>
        <v>17621</v>
      </c>
      <c r="E19" s="20" t="s">
        <v>1</v>
      </c>
      <c r="F19" s="27">
        <f>Population!F20</f>
        <v>104780</v>
      </c>
      <c r="G19" s="27">
        <f>Population!G20</f>
        <v>134881</v>
      </c>
      <c r="K19" s="20" t="s">
        <v>1</v>
      </c>
      <c r="L19" s="32">
        <f>B19/F19</f>
        <v>0.11661576636762741</v>
      </c>
      <c r="M19" s="32">
        <f>C19/G19</f>
        <v>0.13064108362185928</v>
      </c>
      <c r="N19" s="38"/>
      <c r="O19" s="20" t="s">
        <v>1</v>
      </c>
      <c r="P19" s="27">
        <f t="shared" si="0"/>
        <v>104780</v>
      </c>
      <c r="Q19" s="32">
        <f>M19</f>
        <v>0.13064108362185928</v>
      </c>
      <c r="R19" s="27">
        <f t="shared" si="1"/>
        <v>13688.572741898415</v>
      </c>
    </row>
    <row r="20" spans="1:18">
      <c r="A20" s="19" t="s">
        <v>0</v>
      </c>
      <c r="B20" s="25">
        <f>SUM(B3:B19)</f>
        <v>52198</v>
      </c>
      <c r="C20" s="25">
        <f>SUM(C3:C19)</f>
        <v>71183</v>
      </c>
      <c r="D20" s="1"/>
      <c r="E20" s="19" t="s">
        <v>0</v>
      </c>
      <c r="F20" s="25">
        <f>Population!F21</f>
        <v>8413601</v>
      </c>
      <c r="G20" s="25">
        <f>Population!G21</f>
        <v>10845002</v>
      </c>
      <c r="H20" s="19"/>
      <c r="K20" s="41" t="s">
        <v>0</v>
      </c>
      <c r="L20" s="42">
        <f>SUM(L3:L19)</f>
        <v>0.29089359735816128</v>
      </c>
      <c r="M20" s="42">
        <f>SUM(M3:M19)</f>
        <v>0.30920728573549477</v>
      </c>
      <c r="N20" s="39"/>
      <c r="O20" s="41" t="s">
        <v>0</v>
      </c>
      <c r="P20" s="43">
        <f>SUM(P3:P19)</f>
        <v>8413601</v>
      </c>
      <c r="Q20" s="44"/>
      <c r="R20" s="43">
        <f>SUM(R3:R19)</f>
        <v>49568.884416313995</v>
      </c>
    </row>
    <row r="21" spans="1:18">
      <c r="K21" s="45" t="s">
        <v>36</v>
      </c>
      <c r="L21" s="46">
        <f>B20/F20*1000</f>
        <v>6.2040023053149298</v>
      </c>
      <c r="M21" s="46">
        <f>C20/G20*1000</f>
        <v>6.563668683509694</v>
      </c>
      <c r="N21" s="38"/>
      <c r="Q21" s="41" t="s">
        <v>36</v>
      </c>
      <c r="R21" s="46">
        <f>R20/P20*1000</f>
        <v>5.8915183185313875</v>
      </c>
    </row>
    <row r="23" spans="1:18" ht="13" thickBot="1">
      <c r="E23" s="1" t="s">
        <v>33</v>
      </c>
      <c r="F23" s="19"/>
      <c r="G23" s="19"/>
      <c r="H23" s="19" t="s">
        <v>40</v>
      </c>
      <c r="K23" s="1" t="s">
        <v>35</v>
      </c>
    </row>
    <row r="24" spans="1:18">
      <c r="E24" s="16" t="s">
        <v>6</v>
      </c>
      <c r="F24" s="16" t="s">
        <v>3</v>
      </c>
      <c r="G24" s="16" t="s">
        <v>4</v>
      </c>
      <c r="H24" s="16" t="s">
        <v>2</v>
      </c>
      <c r="I24" s="48" t="s">
        <v>45</v>
      </c>
      <c r="J24" s="47"/>
      <c r="K24" s="16" t="s">
        <v>6</v>
      </c>
      <c r="L24" s="16" t="s">
        <v>3</v>
      </c>
      <c r="M24" s="16" t="s">
        <v>4</v>
      </c>
      <c r="N24" s="21"/>
      <c r="P24" s="3"/>
      <c r="Q24" s="4" t="s">
        <v>41</v>
      </c>
      <c r="R24" s="13">
        <f>L21</f>
        <v>6.2040023053149298</v>
      </c>
    </row>
    <row r="25" spans="1:18">
      <c r="E25" s="17" t="s">
        <v>7</v>
      </c>
      <c r="F25" s="28">
        <f>F3/F$20*100</f>
        <v>10.071359457145638</v>
      </c>
      <c r="G25" s="28">
        <f>G3/G$20*100</f>
        <v>8.4217504063161996</v>
      </c>
      <c r="H25" s="28">
        <f>F25/G25</f>
        <v>1.1958748444494691</v>
      </c>
      <c r="I25" s="23">
        <v>1</v>
      </c>
      <c r="K25" s="17" t="s">
        <v>7</v>
      </c>
      <c r="L25" s="33">
        <f>L3/L$20*100</f>
        <v>1.5322965128071881</v>
      </c>
      <c r="M25" s="34">
        <f>M3/M$20*100</f>
        <v>0.82928759623605941</v>
      </c>
      <c r="N25" s="28"/>
      <c r="P25" s="5"/>
      <c r="Q25" s="6" t="s">
        <v>42</v>
      </c>
      <c r="R25" s="7"/>
    </row>
    <row r="26" spans="1:18">
      <c r="E26" s="17" t="s">
        <v>8</v>
      </c>
      <c r="F26" s="28">
        <f t="shared" ref="F26:G42" si="2">F4/F$20*100</f>
        <v>10.109571395173125</v>
      </c>
      <c r="G26" s="28">
        <f t="shared" si="2"/>
        <v>8.7155908316107276</v>
      </c>
      <c r="H26" s="28">
        <f t="shared" ref="H26:H42" si="3">F26/G26</f>
        <v>1.1599410287259637</v>
      </c>
      <c r="I26" s="23">
        <v>1</v>
      </c>
      <c r="K26" s="17" t="s">
        <v>8</v>
      </c>
      <c r="L26" s="35">
        <f>L4/L$20*100</f>
        <v>9.8614552373585976E-2</v>
      </c>
      <c r="M26" s="28">
        <f>M4/M$20*100</f>
        <v>7.048407945534714E-2</v>
      </c>
      <c r="N26" s="28"/>
      <c r="P26" s="5"/>
      <c r="Q26" s="8"/>
      <c r="R26" s="14"/>
    </row>
    <row r="27" spans="1:18">
      <c r="E27" s="17" t="s">
        <v>9</v>
      </c>
      <c r="F27" s="28">
        <f t="shared" si="2"/>
        <v>10.898139809577373</v>
      </c>
      <c r="G27" s="28">
        <f t="shared" si="2"/>
        <v>8.9495142555068234</v>
      </c>
      <c r="H27" s="28">
        <f t="shared" si="3"/>
        <v>1.2177353427725441</v>
      </c>
      <c r="I27" s="23">
        <v>1</v>
      </c>
      <c r="K27" s="17" t="s">
        <v>9</v>
      </c>
      <c r="L27" s="35">
        <f>L5/L$20*100</f>
        <v>0.12147210576002579</v>
      </c>
      <c r="M27" s="28">
        <f>M5/M$20*100</f>
        <v>9.8964088784744705E-2</v>
      </c>
      <c r="N27" s="28"/>
      <c r="P27" s="5"/>
      <c r="Q27" s="6" t="s">
        <v>41</v>
      </c>
      <c r="R27" s="9">
        <f>M21</f>
        <v>6.563668683509694</v>
      </c>
    </row>
    <row r="28" spans="1:18">
      <c r="E28" s="17" t="s">
        <v>10</v>
      </c>
      <c r="F28" s="28">
        <f t="shared" si="2"/>
        <v>11.108228212866287</v>
      </c>
      <c r="G28" s="28">
        <f t="shared" si="2"/>
        <v>9.49025182291345</v>
      </c>
      <c r="H28" s="28">
        <f t="shared" si="3"/>
        <v>1.1704882462703847</v>
      </c>
      <c r="I28" s="23">
        <v>1</v>
      </c>
      <c r="K28" s="17" t="s">
        <v>10</v>
      </c>
      <c r="L28" s="35">
        <f>L6/L$20*100</f>
        <v>0.475227588801792</v>
      </c>
      <c r="M28" s="28">
        <f>M6/M$20*100</f>
        <v>0.26583568049316403</v>
      </c>
      <c r="N28" s="28"/>
      <c r="P28" s="5"/>
      <c r="Q28" s="6" t="s">
        <v>43</v>
      </c>
      <c r="R28" s="7"/>
    </row>
    <row r="29" spans="1:18">
      <c r="E29" s="17" t="s">
        <v>11</v>
      </c>
      <c r="F29" s="28">
        <f t="shared" si="2"/>
        <v>9.7443769914927039</v>
      </c>
      <c r="G29" s="28">
        <f t="shared" si="2"/>
        <v>8.4317457940533345</v>
      </c>
      <c r="H29" s="28">
        <f t="shared" si="3"/>
        <v>1.1556772736631991</v>
      </c>
      <c r="I29" s="23">
        <v>1</v>
      </c>
      <c r="K29" s="17" t="s">
        <v>11</v>
      </c>
      <c r="L29" s="35">
        <f>L7/L$20*100</f>
        <v>0.74803978624364909</v>
      </c>
      <c r="M29" s="28">
        <f>M7/M$20*100</f>
        <v>0.44492189830872042</v>
      </c>
      <c r="N29" s="28"/>
      <c r="P29" s="5"/>
      <c r="Q29" s="8"/>
      <c r="R29" s="7"/>
    </row>
    <row r="30" spans="1:18">
      <c r="E30" s="17" t="s">
        <v>12</v>
      </c>
      <c r="F30" s="28">
        <f t="shared" si="2"/>
        <v>8.1460126288375214</v>
      </c>
      <c r="G30" s="28">
        <f t="shared" si="2"/>
        <v>7.5614093939309557</v>
      </c>
      <c r="H30" s="28">
        <f t="shared" si="3"/>
        <v>1.0773140567386534</v>
      </c>
      <c r="I30" s="23">
        <v>1</v>
      </c>
      <c r="K30" s="17" t="s">
        <v>12</v>
      </c>
      <c r="L30" s="35">
        <f>L8/L$20*100</f>
        <v>0.86421962352670922</v>
      </c>
      <c r="M30" s="28">
        <f>M8/M$20*100</f>
        <v>0.4953447130034444</v>
      </c>
      <c r="N30" s="28"/>
      <c r="P30" s="5"/>
      <c r="Q30" s="6" t="s">
        <v>41</v>
      </c>
      <c r="R30" s="15">
        <f>R20/P20*1000</f>
        <v>5.8915183185313875</v>
      </c>
    </row>
    <row r="31" spans="1:18" ht="13" thickBot="1">
      <c r="E31" s="17" t="s">
        <v>13</v>
      </c>
      <c r="F31" s="28">
        <f t="shared" si="2"/>
        <v>7.3297509591909575</v>
      </c>
      <c r="G31" s="28">
        <f t="shared" si="2"/>
        <v>7.7195098719207236</v>
      </c>
      <c r="H31" s="28">
        <f t="shared" si="3"/>
        <v>0.94950988868509756</v>
      </c>
      <c r="I31" s="23">
        <v>1</v>
      </c>
      <c r="K31" s="17" t="s">
        <v>13</v>
      </c>
      <c r="L31" s="35">
        <f>L9/L$20*100</f>
        <v>0.87628877341338363</v>
      </c>
      <c r="M31" s="28">
        <f>M9/M$20*100</f>
        <v>0.52189876260105428</v>
      </c>
      <c r="N31" s="28"/>
      <c r="P31" s="10"/>
      <c r="Q31" s="11" t="s">
        <v>44</v>
      </c>
      <c r="R31" s="12"/>
    </row>
    <row r="32" spans="1:18">
      <c r="E32" s="17" t="s">
        <v>14</v>
      </c>
      <c r="F32" s="28">
        <f t="shared" si="2"/>
        <v>6.6288025781113227</v>
      </c>
      <c r="G32" s="28">
        <f t="shared" si="2"/>
        <v>7.9992055326499711</v>
      </c>
      <c r="H32" s="28">
        <f t="shared" si="3"/>
        <v>0.82868261742430038</v>
      </c>
      <c r="I32" s="23">
        <v>1</v>
      </c>
      <c r="K32" s="17" t="s">
        <v>14</v>
      </c>
      <c r="L32" s="35">
        <f>L10/L$20*100</f>
        <v>1.0164113260668546</v>
      </c>
      <c r="M32" s="28">
        <f>M10/M$20*100</f>
        <v>0.6717823294232439</v>
      </c>
      <c r="N32" s="28"/>
    </row>
    <row r="33" spans="5:18">
      <c r="E33" s="17" t="s">
        <v>15</v>
      </c>
      <c r="F33" s="28">
        <f t="shared" si="2"/>
        <v>5.4818977034922378</v>
      </c>
      <c r="G33" s="28">
        <f t="shared" si="2"/>
        <v>7.2049779243931908</v>
      </c>
      <c r="H33" s="28">
        <f t="shared" si="3"/>
        <v>0.76084864672974384</v>
      </c>
      <c r="I33" s="23">
        <v>1</v>
      </c>
      <c r="K33" s="17" t="s">
        <v>15</v>
      </c>
      <c r="L33" s="35">
        <f>L11/L$20*100</f>
        <v>1.5324139906998702</v>
      </c>
      <c r="M33" s="28">
        <f>M11/M$20*100</f>
        <v>1.0007930646483314</v>
      </c>
      <c r="N33" s="28"/>
    </row>
    <row r="34" spans="5:18">
      <c r="E34" s="17" t="s">
        <v>16</v>
      </c>
      <c r="F34" s="28">
        <f t="shared" si="2"/>
        <v>4.5643833122107882</v>
      </c>
      <c r="G34" s="28">
        <f t="shared" si="2"/>
        <v>6.1526867399378995</v>
      </c>
      <c r="H34" s="28">
        <f t="shared" si="3"/>
        <v>0.74185205669301757</v>
      </c>
      <c r="I34" s="23">
        <v>1</v>
      </c>
      <c r="K34" s="17" t="s">
        <v>16</v>
      </c>
      <c r="L34" s="35">
        <f>L12/L$20*100</f>
        <v>1.9442926619591954</v>
      </c>
      <c r="M34" s="28">
        <f>M12/M$20*100</f>
        <v>1.6144718384537398</v>
      </c>
      <c r="N34" s="28"/>
    </row>
    <row r="35" spans="5:18">
      <c r="E35" s="17" t="s">
        <v>17</v>
      </c>
      <c r="F35" s="28">
        <f t="shared" si="2"/>
        <v>3.9385276292517322</v>
      </c>
      <c r="G35" s="28">
        <f t="shared" si="2"/>
        <v>5.0566150195269675</v>
      </c>
      <c r="H35" s="28">
        <f t="shared" si="3"/>
        <v>0.77888619442897011</v>
      </c>
      <c r="I35" s="23">
        <v>1</v>
      </c>
      <c r="K35" s="17" t="s">
        <v>17</v>
      </c>
      <c r="L35" s="35">
        <f>L13/L$20*100</f>
        <v>2.7626202765853045</v>
      </c>
      <c r="M35" s="28">
        <f>M13/M$20*100</f>
        <v>2.4391655909634031</v>
      </c>
      <c r="N35" s="28"/>
      <c r="R35" s="2"/>
    </row>
    <row r="36" spans="5:18">
      <c r="E36" s="17" t="s">
        <v>18</v>
      </c>
      <c r="F36" s="28">
        <f t="shared" si="2"/>
        <v>3.1274480451354898</v>
      </c>
      <c r="G36" s="28">
        <f t="shared" si="2"/>
        <v>3.9153427542014283</v>
      </c>
      <c r="H36" s="28">
        <f t="shared" si="3"/>
        <v>0.79876737273627596</v>
      </c>
      <c r="I36" s="23">
        <v>1</v>
      </c>
      <c r="K36" s="17" t="s">
        <v>18</v>
      </c>
      <c r="L36" s="35">
        <f>L14/L$20*100</f>
        <v>3.967698043096247</v>
      </c>
      <c r="M36" s="28">
        <f>M14/M$20*100</f>
        <v>3.7373770662232602</v>
      </c>
      <c r="N36" s="28"/>
    </row>
    <row r="37" spans="5:18">
      <c r="E37" s="17" t="s">
        <v>19</v>
      </c>
      <c r="F37" s="28">
        <f t="shared" si="2"/>
        <v>2.7511644538408699</v>
      </c>
      <c r="G37" s="28">
        <f t="shared" si="2"/>
        <v>3.2429869538060019</v>
      </c>
      <c r="H37" s="28">
        <f t="shared" si="3"/>
        <v>0.84834274483037186</v>
      </c>
      <c r="I37" s="23">
        <v>1</v>
      </c>
      <c r="K37" s="17" t="s">
        <v>19</v>
      </c>
      <c r="L37" s="35">
        <f>L15/L$20*100</f>
        <v>5.0524460258011024</v>
      </c>
      <c r="M37" s="28">
        <f>M15/M$20*100</f>
        <v>5.1779871801598114</v>
      </c>
      <c r="N37" s="28"/>
    </row>
    <row r="38" spans="5:18">
      <c r="E38" s="17" t="s">
        <v>20</v>
      </c>
      <c r="F38" s="28">
        <f t="shared" si="2"/>
        <v>2.0437146948137901</v>
      </c>
      <c r="G38" s="28">
        <f t="shared" si="2"/>
        <v>2.6297459419555662</v>
      </c>
      <c r="H38" s="28">
        <f t="shared" si="3"/>
        <v>0.7771529037113053</v>
      </c>
      <c r="I38" s="23">
        <v>1</v>
      </c>
      <c r="K38" s="17" t="s">
        <v>20</v>
      </c>
      <c r="L38" s="35">
        <f>L16/L$20*100</f>
        <v>8.6466876155402961</v>
      </c>
      <c r="M38" s="28">
        <f>M16/M$20*100</f>
        <v>8.0002557303464386</v>
      </c>
      <c r="N38" s="28"/>
    </row>
    <row r="39" spans="5:18">
      <c r="E39" s="17" t="s">
        <v>21</v>
      </c>
      <c r="F39" s="28">
        <f t="shared" si="2"/>
        <v>1.6585526221174502</v>
      </c>
      <c r="G39" s="28">
        <f t="shared" si="2"/>
        <v>1.9937940075990763</v>
      </c>
      <c r="H39" s="28">
        <f t="shared" si="3"/>
        <v>0.83185756191266558</v>
      </c>
      <c r="I39" s="23">
        <v>1</v>
      </c>
      <c r="K39" s="17" t="s">
        <v>21</v>
      </c>
      <c r="L39" s="35">
        <f>L17/L$20*100</f>
        <v>11.457793987243019</v>
      </c>
      <c r="M39" s="28">
        <f>M17/M$20*100</f>
        <v>12.062705649185727</v>
      </c>
      <c r="N39" s="28"/>
    </row>
    <row r="40" spans="5:18">
      <c r="E40" s="17" t="s">
        <v>22</v>
      </c>
      <c r="F40" s="28">
        <f t="shared" si="2"/>
        <v>1.1527050070475175</v>
      </c>
      <c r="G40" s="28">
        <f t="shared" si="2"/>
        <v>1.2711569808839132</v>
      </c>
      <c r="H40" s="28">
        <f t="shared" si="3"/>
        <v>0.90681562103051294</v>
      </c>
      <c r="I40" s="23">
        <v>1</v>
      </c>
      <c r="K40" s="17" t="s">
        <v>22</v>
      </c>
      <c r="L40" s="35">
        <f>L18/L$20*100</f>
        <v>18.814672348295939</v>
      </c>
      <c r="M40" s="28">
        <f>M18/M$20*100</f>
        <v>20.3183995781162</v>
      </c>
      <c r="N40" s="28"/>
    </row>
    <row r="41" spans="5:18">
      <c r="E41" s="20" t="s">
        <v>1</v>
      </c>
      <c r="F41" s="29">
        <f t="shared" si="2"/>
        <v>1.2453644996951958</v>
      </c>
      <c r="G41" s="29">
        <f t="shared" si="2"/>
        <v>1.2437157687937725</v>
      </c>
      <c r="H41" s="29">
        <f t="shared" si="3"/>
        <v>1.0013256492703493</v>
      </c>
      <c r="I41" s="18">
        <v>1</v>
      </c>
      <c r="K41" s="20" t="s">
        <v>1</v>
      </c>
      <c r="L41" s="36">
        <f>L19/L$20*100</f>
        <v>40.088804781785839</v>
      </c>
      <c r="M41" s="29">
        <f>M19/M$20*100</f>
        <v>42.250325153597316</v>
      </c>
      <c r="N41" s="28"/>
    </row>
    <row r="42" spans="5:18">
      <c r="E42" s="19" t="s">
        <v>0</v>
      </c>
      <c r="F42" s="30">
        <f t="shared" si="2"/>
        <v>100</v>
      </c>
      <c r="G42" s="30">
        <f t="shared" si="2"/>
        <v>100</v>
      </c>
      <c r="H42" s="30">
        <f t="shared" si="3"/>
        <v>1</v>
      </c>
      <c r="I42" s="23"/>
      <c r="K42" s="19" t="s">
        <v>0</v>
      </c>
      <c r="L42" s="30">
        <f>SUM(L25:L41)</f>
        <v>100</v>
      </c>
      <c r="M42" s="30">
        <f>SUM(M25:M41)</f>
        <v>100</v>
      </c>
      <c r="N42" s="40"/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Deaths</vt:lpstr>
      <vt:lpstr>Population</vt:lpstr>
      <vt:lpstr>CDR_Standardization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Amaral, Ernesto</cp:lastModifiedBy>
  <dcterms:created xsi:type="dcterms:W3CDTF">2008-08-20T06:01:36Z</dcterms:created>
  <dcterms:modified xsi:type="dcterms:W3CDTF">2016-04-20T22:04:47Z</dcterms:modified>
</cp:coreProperties>
</file>